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1\Información 2021\Monitorio del Gasto\informacion solicitada para portal 2021-18 ene\iniciativa L.I. 2021\"/>
    </mc:Choice>
  </mc:AlternateContent>
  <bookViews>
    <workbookView xWindow="930" yWindow="0" windowWidth="14775" windowHeight="7185"/>
  </bookViews>
  <sheets>
    <sheet name="Formato armonizado" sheetId="2" r:id="rId1"/>
  </sheets>
  <definedNames>
    <definedName name="_xlnm.Print_Area" localSheetId="0">'Formato armonizado'!$A$1:$H$227</definedName>
    <definedName name="calendario" localSheetId="0">#REF!</definedName>
    <definedName name="calendario">#REF!</definedName>
    <definedName name="_xlnm.Print_Titles" localSheetId="0">'Formato armonizado'!$1:$7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0" i="2" l="1"/>
  <c r="H214" i="2"/>
  <c r="H72" i="2" l="1"/>
  <c r="H69" i="2" s="1"/>
  <c r="H66" i="2"/>
  <c r="H42" i="2"/>
  <c r="H209" i="2"/>
  <c r="H204" i="2"/>
  <c r="H201" i="2"/>
  <c r="H188" i="2"/>
  <c r="H186" i="2"/>
  <c r="H178" i="2"/>
  <c r="H174" i="2"/>
  <c r="H171" i="2" s="1"/>
  <c r="H164" i="2"/>
  <c r="H156" i="2"/>
  <c r="H147" i="2"/>
  <c r="H146" i="2" s="1"/>
  <c r="H141" i="2"/>
  <c r="H140" i="2" s="1"/>
  <c r="H124" i="2"/>
  <c r="H119" i="2"/>
  <c r="H114" i="2"/>
  <c r="H112" i="2"/>
  <c r="H105" i="2"/>
  <c r="H103" i="2"/>
  <c r="H101" i="2"/>
  <c r="H98" i="2"/>
  <c r="H95" i="2"/>
  <c r="H91" i="2"/>
  <c r="H88" i="2"/>
  <c r="H86" i="2"/>
  <c r="H84" i="2"/>
  <c r="H79" i="2"/>
  <c r="H78" i="2"/>
  <c r="H75" i="2"/>
  <c r="H62" i="2"/>
  <c r="H59" i="2"/>
  <c r="H56" i="2"/>
  <c r="H55" i="2" s="1"/>
  <c r="H51" i="2"/>
  <c r="H47" i="2"/>
  <c r="H36" i="2"/>
  <c r="H33" i="2"/>
  <c r="H28" i="2"/>
  <c r="H13" i="2"/>
  <c r="H25" i="2"/>
  <c r="H23" i="2"/>
  <c r="H20" i="2"/>
  <c r="H18" i="2"/>
  <c r="H41" i="2" l="1"/>
  <c r="H162" i="2"/>
  <c r="H160" i="2" s="1"/>
  <c r="H12" i="2"/>
  <c r="H111" i="2"/>
  <c r="H54" i="2"/>
  <c r="H40" i="2" l="1"/>
  <c r="H11" i="2" s="1"/>
  <c r="H9" i="2" s="1"/>
</calcChain>
</file>

<file path=xl/sharedStrings.xml><?xml version="1.0" encoding="utf-8"?>
<sst xmlns="http://schemas.openxmlformats.org/spreadsheetml/2006/main" count="194" uniqueCount="190">
  <si>
    <t>INGRESOS DE GESTIÓN</t>
  </si>
  <si>
    <t>IMPUESTOS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</si>
  <si>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</si>
  <si>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</si>
  <si>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</si>
  <si>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</si>
  <si>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Sobre Tenencia o Uso de Vehículos</t>
  </si>
  <si>
    <t>Sobre la Adquisición de Vehículos de Motor Usados</t>
  </si>
  <si>
    <t>Sobre la Prestación de Servicios de Hospedaje</t>
  </si>
  <si>
    <t>Impuesto para el Desarrollo Social</t>
  </si>
  <si>
    <t>CUOTAS Y APORTACIONES DE SEGURIDAD SOCIAL</t>
  </si>
  <si>
    <t>Cuotas y Aportaciones de Seguridad Social</t>
  </si>
  <si>
    <t>CONTRIBUCIONES DE MEJORAS</t>
  </si>
  <si>
    <t>DERECHOS</t>
  </si>
  <si>
    <t>Secretaría de las Culturas  y Artes de Oaxaca</t>
  </si>
  <si>
    <t>Teatros</t>
  </si>
  <si>
    <t>Casa de la Cultura Oaxaqueña</t>
  </si>
  <si>
    <t>Secretaría de Administración</t>
  </si>
  <si>
    <t>Complejos y Edificios Públicos</t>
  </si>
  <si>
    <t>Planetario</t>
  </si>
  <si>
    <t xml:space="preserve">Secretaría de Turismo </t>
  </si>
  <si>
    <t>Auditorio Guelaguetza</t>
  </si>
  <si>
    <t>Secretaría de Economía</t>
  </si>
  <si>
    <t>Administración Pública</t>
  </si>
  <si>
    <t>Comunes</t>
  </si>
  <si>
    <t>Secretaría General de Gobierno</t>
  </si>
  <si>
    <t>Protección Civil</t>
  </si>
  <si>
    <t>Secretaría de Seguridad Pública</t>
  </si>
  <si>
    <t>Seguridad Pública</t>
  </si>
  <si>
    <t>Vialidad</t>
  </si>
  <si>
    <t>Seguridad y Vigilancia</t>
  </si>
  <si>
    <t>Secretaría de Salud</t>
  </si>
  <si>
    <t>Atención en Salud</t>
  </si>
  <si>
    <t>Vigilancia y Control Sanitario</t>
  </si>
  <si>
    <t>Relacionados con Obra Pública</t>
  </si>
  <si>
    <t>Agua, Alcantarillado y Drenaje</t>
  </si>
  <si>
    <t>Transporte Público</t>
  </si>
  <si>
    <t>Control vehicular</t>
  </si>
  <si>
    <t>Secretaría de las Culturas y Artes de Oaxaca</t>
  </si>
  <si>
    <t>Cursos y Talleres Culturales</t>
  </si>
  <si>
    <t xml:space="preserve">Atención Social </t>
  </si>
  <si>
    <t>Control Zoosanitario</t>
  </si>
  <si>
    <t>Secretaría de Finanzas</t>
  </si>
  <si>
    <t>Fiscales</t>
  </si>
  <si>
    <t>Catastrales</t>
  </si>
  <si>
    <t>Secretaría de la Contraloría y Transparencia Gubernamental</t>
  </si>
  <si>
    <t>Inspección y Vigilancia</t>
  </si>
  <si>
    <t>Constancias de Responsabilidad Administrativa</t>
  </si>
  <si>
    <t>Capacitación y Productividad</t>
  </si>
  <si>
    <t>Ecológicos</t>
  </si>
  <si>
    <t>Consejería Jurídica del Gobierno del Estado</t>
  </si>
  <si>
    <t>Registro Civil</t>
  </si>
  <si>
    <t>Instituto Registral</t>
  </si>
  <si>
    <t>Notarial</t>
  </si>
  <si>
    <t>Publicaciones</t>
  </si>
  <si>
    <t>Educación Básica</t>
  </si>
  <si>
    <t>Instituto Estatal de Educación Pública de Oaxaca</t>
  </si>
  <si>
    <t>Educación Media Superior</t>
  </si>
  <si>
    <t>Instituto de Estudios de Bachillerato del Estado de Oaxaca</t>
  </si>
  <si>
    <t>Colegio de Bachilleres del Estado de Oaxaca</t>
  </si>
  <si>
    <t>Colegio de Estudios Científicos y Tecnológicos del Estado de Oaxaca</t>
  </si>
  <si>
    <t>Universidad  Tecnológica de los Valles Centrales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</si>
  <si>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</si>
  <si>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</si>
  <si>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</si>
  <si>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</si>
  <si>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</si>
  <si>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</si>
  <si>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</si>
  <si>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Novauniversitas</t>
  </si>
  <si>
    <t>Universidad de la Costa</t>
  </si>
  <si>
    <t>Universidad de Chalcatongo</t>
  </si>
  <si>
    <t>PRODUCTOS</t>
  </si>
  <si>
    <t>APROVECHAMIENTOS</t>
  </si>
  <si>
    <t>Impuesto sobre Automóviles Nuevos</t>
  </si>
  <si>
    <t>Actos de Fiscalización</t>
  </si>
  <si>
    <t>Otros Incentivos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</si>
  <si>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</si>
  <si>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</si>
  <si>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</si>
  <si>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Multas</t>
  </si>
  <si>
    <t>Indemnizaciones</t>
  </si>
  <si>
    <t>Reintegros</t>
  </si>
  <si>
    <t>Otros Aprovechamientos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</si>
  <si>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</si>
  <si>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</si>
  <si>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</si>
  <si>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</si>
  <si>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</si>
  <si>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</si>
  <si>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</si>
  <si>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</si>
  <si>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</si>
  <si>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</si>
  <si>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</si>
  <si>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</si>
  <si>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</si>
  <si>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</si>
  <si>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</si>
  <si>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</si>
  <si>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</si>
  <si>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</si>
  <si>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 xml:space="preserve">Subsidios y Subvenciones </t>
  </si>
  <si>
    <t>Pensiones y Jubilaciones</t>
  </si>
  <si>
    <t>PARTICIPACIONES, APORTACIONES, CONVENIOS, INCENTIVOS DERIVADOS DE LA COLABORACIÓN FISCAL Y FONDOS DISTINTOS DE APORTACIONES</t>
  </si>
  <si>
    <t>Transferencias y Asignaciones</t>
  </si>
  <si>
    <t>Taller de Artes Plásticas</t>
  </si>
  <si>
    <t>Centro de Iniciación Musical de Oaxaca</t>
  </si>
  <si>
    <t>Archivísticos</t>
  </si>
  <si>
    <t>Feria del mezcal</t>
  </si>
  <si>
    <t>Servicios por Supervisión de Obra Pública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</si>
  <si>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</si>
  <si>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</si>
  <si>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</si>
  <si>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Servicios comunes de las Dependencias y Entidades</t>
  </si>
  <si>
    <t>Servicios Secretaría General de Gobierno</t>
  </si>
  <si>
    <t>Servicios Consejería Jurídica</t>
  </si>
  <si>
    <t>Secretaría de Movilidad</t>
  </si>
  <si>
    <t>Secretaría de Desarrollo  Agropecuario, Pesca y Acuacultura</t>
  </si>
  <si>
    <t>Centro de las Artes de San Agustín</t>
  </si>
  <si>
    <t>Secretaría de las Infraestructuras y el Ordenamiento Territorial Sustentable</t>
  </si>
  <si>
    <t>Secretaría de Medio Ambiente, Energías y Desarrollo Sustentable</t>
  </si>
  <si>
    <t>Coordinación General de Educación Media Superior y Superior, Ciencia y Tecnología</t>
  </si>
  <si>
    <t>Sistema de Estudios Tecnológicos</t>
  </si>
  <si>
    <t>Instituto Tecnológico de Teposcolula</t>
  </si>
  <si>
    <t>Universidad Tecnológica de la Sierra Sur</t>
  </si>
  <si>
    <t>Instituto Tecnológico San Miguel el Grande</t>
  </si>
  <si>
    <t>Infraestructura Educativa Básica</t>
  </si>
  <si>
    <t>Impuestos a las Ventas Finales de Gasolinas y Diésel</t>
  </si>
  <si>
    <t>Impuestos sobre los Ingresos</t>
  </si>
  <si>
    <t>Impuestos sobre el Patrimonio</t>
  </si>
  <si>
    <t>Impuestos sobre la Producción, el Consumo, y las Transacciones</t>
  </si>
  <si>
    <t>Impuestos sobre Nóminas y Asimilables</t>
  </si>
  <si>
    <t>Impuesto sobre Erogaciones por Remuneraciones al Trabajo Personal</t>
  </si>
  <si>
    <t>Accesorios de Impuestos</t>
  </si>
  <si>
    <t>Impuestos  no  Comprendidos  en  la  Ley  de  Ingresos  Vigente,  Causados  en Ejercicios Fiscales Anteriores Pendientes de Liquidación o Pago</t>
  </si>
  <si>
    <t xml:space="preserve">Derechos por el Uso, Goce, Aprovechamiento o Explotación de Bienes de Dominio Público </t>
  </si>
  <si>
    <t xml:space="preserve">Derechos por Prestación de Servicios </t>
  </si>
  <si>
    <t>Derechos por la Prestación de Servicios Educativos</t>
  </si>
  <si>
    <t>Otros Derechos</t>
  </si>
  <si>
    <t>Accesorios de los Derechos</t>
  </si>
  <si>
    <t>Derechos  no  Comprendidos  en  la  Ley  de  Ingresos  Vigente,  Causados  en Ejercicios Fiscales Anteriores Pendientes de Liquidación o Pago</t>
  </si>
  <si>
    <t>Productos</t>
  </si>
  <si>
    <t>Aprovechamientos</t>
  </si>
  <si>
    <t>Aprovechamiento Patrimoniales</t>
  </si>
  <si>
    <t>Accesorios de Aprovechamientos</t>
  </si>
  <si>
    <t>Aprovechamientos no  Comprendidos  en  la  Ley  de  Ingresos  Vigente,  Causados  en Ejercicios Fiscales Anteriores Pendientes de Liquidación o Pago</t>
  </si>
  <si>
    <t>Participaciones</t>
  </si>
  <si>
    <t>Fondo del Impuesto sobre la Renta</t>
  </si>
  <si>
    <t>Aportaciones</t>
  </si>
  <si>
    <t xml:space="preserve"> Incentivos Derivados de la Colaboración Fiscal </t>
  </si>
  <si>
    <t>Fondos Distintos de Aportaciones</t>
  </si>
  <si>
    <t>Fondo para Entidades Federativas  y Municipios Productores de Hidrocarburos</t>
  </si>
  <si>
    <t>Fondo para el Desarrollo Regional Sustentable de Estados y Municipios Mineros (Fondo Minero)</t>
  </si>
  <si>
    <t>OTROS INGRESOS Y BENEFICIOS</t>
  </si>
  <si>
    <t>INGRESOS FINANCIEROS</t>
  </si>
  <si>
    <t>OTROS INGRESOS Y BENEFICIOS VARIOS</t>
  </si>
  <si>
    <t>INGRESOS DERIVADOS DE FINANCIAMIENTO</t>
  </si>
  <si>
    <t>Otros Servicios de la Secretaría de las Culturas y Artes de Oaxaca</t>
  </si>
  <si>
    <t>Otros Servicios de la Secretaría de Administración</t>
  </si>
  <si>
    <t>Eventos Lunes del Cerro</t>
  </si>
  <si>
    <t>Productos  no  Comprendidos  en  la  Ley  de  Ingresos  Vigente,  Causados  en Ejercicios Fiscales Anteriores Pendientes de Liquidación o Pago</t>
  </si>
  <si>
    <t>TRANSFERENCIAS, ASIGNACIONES, SUBSIDIOS Y SUBVENCIONES, Y PENSIONES Y JUBILACIONES</t>
  </si>
  <si>
    <t>Museos, Biblioteca y Hemeroteca Pública</t>
  </si>
  <si>
    <t>Jardín Etnobotánico</t>
  </si>
  <si>
    <t>Servicios de Agua  Potable y Alcantarillado de Oaxaca (SAPAO)</t>
  </si>
  <si>
    <t>Fondo de Aportaciones para la Infraestructura Social  Estatal</t>
  </si>
  <si>
    <t>Conceptos</t>
  </si>
  <si>
    <t>Impuestos Ecológicos</t>
  </si>
  <si>
    <t>Impuesto Sobre la Extracción de Materiales por Remediación Ambiental</t>
  </si>
  <si>
    <t>Otros Impuestos</t>
  </si>
  <si>
    <t>Contribución de Mejoras por Obras Públicas</t>
  </si>
  <si>
    <t>Centro Cultural y de Convenciones de Oaxaca</t>
  </si>
  <si>
    <t>Regularización de la Tenencia de la Tierra urbana</t>
  </si>
  <si>
    <t>Comisión Estatal de Agua  (CEA)</t>
  </si>
  <si>
    <t xml:space="preserve">Constancias y  Permisos </t>
  </si>
  <si>
    <t>Sistema de Universidades  Estatales de Oaxaca</t>
  </si>
  <si>
    <t>Intereses Ganados de Títulos, Valores y demás Instrumentos Financieros de Recursos Estatales</t>
  </si>
  <si>
    <t>Otros Productos</t>
  </si>
  <si>
    <t>Financiamiento Interno</t>
  </si>
  <si>
    <t>INGRESOS POR VENTA DE BIENES Y PRESTACIÓN DE SERVICIOS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</si>
  <si>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</si>
  <si>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</si>
  <si>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Intereses Ganados de Títulos, Valores y demás Instrumentos Financieros de Recursos Federales</t>
  </si>
  <si>
    <t>Pesos</t>
  </si>
  <si>
    <t xml:space="preserve">Secretaría de Bienestar del Estado de Oaxaca 
</t>
  </si>
  <si>
    <t>De los Ingresos por la Enajenación de Terrenos, Construcciones o Terrenos y Construcciones Artículo 127</t>
  </si>
  <si>
    <t>De los Ingresos por la Enajenación de Terrenos, Construcciones o Terrenos y Construcciones Artículo 126</t>
  </si>
  <si>
    <t>TOTAL</t>
  </si>
  <si>
    <t>Iniciativa de Ley de Ingresos del Estado de Oaxaca,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</si>
</sst>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9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rgb="FF000000"/>
      <name val="Arial"/>
      <family val="2"/>
    </font>
    <font>
      <b/>
      <sz val="3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16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2" fillId="0" borderId="0" xfId="0" applyFont="1" applyBorder="1"/>
    <xf numFmtId="0" fontId="2" fillId="0" borderId="4" xfId="0" applyFont="1" applyFill="1" applyBorder="1" applyAlignment="1">
      <alignment horizontal="justify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justify" vertical="center"/>
    </xf>
    <xf numFmtId="43" fontId="2" fillId="0" borderId="4" xfId="1" applyFont="1" applyFill="1" applyBorder="1" applyAlignment="1">
      <alignment horizontal="justify" vertical="center"/>
    </xf>
    <xf numFmtId="43" fontId="2" fillId="0" borderId="0" xfId="1" applyFont="1" applyFill="1" applyBorder="1" applyAlignment="1">
      <alignment horizontal="justify" vertical="center"/>
    </xf>
    <xf numFmtId="43" fontId="2" fillId="0" borderId="0" xfId="1" applyFont="1" applyFill="1" applyBorder="1"/>
    <xf numFmtId="0" fontId="6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vertical="center"/>
    </xf>
    <xf numFmtId="43" fontId="6" fillId="0" borderId="0" xfId="1" applyFont="1" applyFill="1" applyBorder="1"/>
    <xf numFmtId="0" fontId="6" fillId="0" borderId="4" xfId="0" applyFont="1" applyFill="1" applyBorder="1" applyAlignment="1">
      <alignment horizontal="justify" vertical="center"/>
    </xf>
    <xf numFmtId="0" fontId="2" fillId="0" borderId="4" xfId="0" applyFont="1" applyFill="1" applyBorder="1"/>
    <xf numFmtId="43" fontId="2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/>
    </xf>
    <xf numFmtId="43" fontId="3" fillId="0" borderId="0" xfId="1" applyFont="1" applyFill="1" applyBorder="1" applyAlignment="1">
      <alignment horizontal="left" vertical="center"/>
    </xf>
    <xf numFmtId="0" fontId="4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9" fillId="0" borderId="0" xfId="5" applyFont="1" applyFill="1"/>
    <xf numFmtId="0" fontId="9" fillId="0" borderId="0" xfId="5" applyFont="1"/>
    <xf numFmtId="0" fontId="9" fillId="0" borderId="4" xfId="5" applyFont="1" applyFill="1" applyBorder="1"/>
    <xf numFmtId="0" fontId="9" fillId="0" borderId="0" xfId="5" applyFont="1" applyFill="1" applyBorder="1"/>
    <xf numFmtId="0" fontId="9" fillId="0" borderId="5" xfId="5" applyFont="1" applyFill="1" applyBorder="1"/>
    <xf numFmtId="0" fontId="4" fillId="0" borderId="5" xfId="0" applyFont="1" applyFill="1" applyBorder="1" applyAlignment="1">
      <alignment horizontal="justify" vertical="center" wrapText="1"/>
    </xf>
    <xf numFmtId="0" fontId="9" fillId="0" borderId="0" xfId="5" applyFont="1" applyBorder="1"/>
    <xf numFmtId="0" fontId="6" fillId="0" borderId="5" xfId="0" applyFont="1" applyFill="1" applyBorder="1" applyAlignment="1">
      <alignment horizontal="justify" vertical="center" wrapText="1"/>
    </xf>
    <xf numFmtId="0" fontId="6" fillId="0" borderId="0" xfId="0" applyFont="1" applyFill="1" applyBorder="1"/>
    <xf numFmtId="43" fontId="9" fillId="0" borderId="5" xfId="1" applyFont="1" applyFill="1" applyBorder="1" applyAlignment="1">
      <alignment wrapText="1"/>
    </xf>
    <xf numFmtId="43" fontId="9" fillId="0" borderId="5" xfId="1" applyFont="1" applyFill="1" applyBorder="1"/>
    <xf numFmtId="0" fontId="6" fillId="0" borderId="5" xfId="0" applyFont="1" applyFill="1" applyBorder="1" applyAlignment="1">
      <alignment vertical="center"/>
    </xf>
    <xf numFmtId="43" fontId="6" fillId="0" borderId="5" xfId="1" applyFont="1" applyFill="1" applyBorder="1"/>
    <xf numFmtId="43" fontId="8" fillId="0" borderId="0" xfId="1" applyFont="1" applyFill="1" applyBorder="1" applyAlignment="1">
      <alignment horizontal="justify" vertical="center"/>
    </xf>
    <xf numFmtId="43" fontId="9" fillId="0" borderId="4" xfId="3" applyFont="1" applyFill="1" applyBorder="1" applyAlignment="1">
      <alignment horizontal="left" indent="1"/>
    </xf>
    <xf numFmtId="43" fontId="9" fillId="0" borderId="0" xfId="3" applyFont="1" applyFill="1" applyBorder="1" applyAlignment="1">
      <alignment horizontal="left" indent="1"/>
    </xf>
    <xf numFmtId="43" fontId="9" fillId="0" borderId="5" xfId="3" applyFont="1" applyFill="1" applyBorder="1" applyAlignment="1">
      <alignment horizontal="left" indent="1"/>
    </xf>
    <xf numFmtId="43" fontId="9" fillId="0" borderId="0" xfId="3" applyFont="1" applyBorder="1" applyAlignment="1">
      <alignment horizontal="left" indent="1"/>
    </xf>
    <xf numFmtId="0" fontId="9" fillId="0" borderId="0" xfId="5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0" borderId="5" xfId="0" applyFont="1" applyFill="1" applyBorder="1" applyAlignment="1">
      <alignment horizontal="justify" vertical="center" wrapText="1"/>
    </xf>
    <xf numFmtId="0" fontId="17" fillId="0" borderId="0" xfId="5" applyFont="1" applyFill="1"/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43" fontId="6" fillId="0" borderId="0" xfId="5" applyNumberFormat="1" applyFont="1"/>
    <xf numFmtId="0" fontId="6" fillId="0" borderId="0" xfId="5" applyFont="1"/>
    <xf numFmtId="0" fontId="6" fillId="0" borderId="0" xfId="5" applyFont="1" applyFill="1" applyBorder="1"/>
    <xf numFmtId="43" fontId="6" fillId="0" borderId="0" xfId="1" applyFont="1"/>
    <xf numFmtId="43" fontId="4" fillId="0" borderId="13" xfId="5" applyNumberFormat="1" applyFont="1" applyFill="1" applyBorder="1" applyAlignment="1">
      <alignment horizontal="left" indent="1"/>
    </xf>
    <xf numFmtId="43" fontId="4" fillId="0" borderId="13" xfId="5" applyNumberFormat="1" applyFont="1" applyFill="1" applyBorder="1" applyAlignment="1">
      <alignment horizontal="left" indent="2"/>
    </xf>
    <xf numFmtId="43" fontId="6" fillId="0" borderId="13" xfId="3" applyFont="1" applyFill="1" applyBorder="1" applyAlignment="1">
      <alignment horizontal="left" indent="1"/>
    </xf>
    <xf numFmtId="43" fontId="6" fillId="0" borderId="13" xfId="3" applyFont="1" applyFill="1" applyBorder="1" applyAlignment="1">
      <alignment horizontal="left" vertical="center" indent="1"/>
    </xf>
    <xf numFmtId="43" fontId="6" fillId="0" borderId="13" xfId="3" applyFont="1" applyFill="1" applyBorder="1" applyAlignment="1">
      <alignment horizontal="left" vertical="center"/>
    </xf>
    <xf numFmtId="43" fontId="4" fillId="0" borderId="13" xfId="3" applyFont="1" applyFill="1" applyBorder="1" applyAlignment="1">
      <alignment horizontal="left" indent="1"/>
    </xf>
    <xf numFmtId="0" fontId="6" fillId="0" borderId="13" xfId="5" applyFont="1" applyFill="1" applyBorder="1"/>
    <xf numFmtId="0" fontId="6" fillId="0" borderId="13" xfId="5" applyFont="1" applyBorder="1"/>
    <xf numFmtId="0" fontId="6" fillId="0" borderId="13" xfId="5" applyFont="1" applyFill="1" applyBorder="1" applyAlignment="1">
      <alignment vertical="center"/>
    </xf>
    <xf numFmtId="43" fontId="6" fillId="0" borderId="13" xfId="5" applyNumberFormat="1" applyFont="1" applyBorder="1"/>
    <xf numFmtId="43" fontId="17" fillId="0" borderId="13" xfId="3" applyFont="1" applyFill="1" applyBorder="1" applyAlignment="1">
      <alignment horizontal="justify"/>
    </xf>
    <xf numFmtId="43" fontId="6" fillId="0" borderId="15" xfId="3" applyFont="1" applyFill="1" applyBorder="1"/>
    <xf numFmtId="43" fontId="4" fillId="0" borderId="13" xfId="5" applyNumberFormat="1" applyFont="1" applyBorder="1"/>
    <xf numFmtId="43" fontId="4" fillId="0" borderId="13" xfId="5" applyNumberFormat="1" applyFont="1" applyBorder="1" applyAlignment="1">
      <alignment vertical="center"/>
    </xf>
    <xf numFmtId="43" fontId="4" fillId="0" borderId="13" xfId="5" applyNumberFormat="1" applyFont="1" applyFill="1" applyBorder="1" applyAlignment="1">
      <alignment horizontal="left"/>
    </xf>
    <xf numFmtId="43" fontId="6" fillId="0" borderId="13" xfId="3" applyFont="1" applyFill="1" applyBorder="1" applyAlignment="1">
      <alignment horizontal="justify"/>
    </xf>
    <xf numFmtId="43" fontId="4" fillId="0" borderId="13" xfId="5" applyNumberFormat="1" applyFont="1" applyFill="1" applyBorder="1" applyAlignment="1">
      <alignment horizontal="left" indent="3"/>
    </xf>
    <xf numFmtId="43" fontId="6" fillId="0" borderId="13" xfId="5" applyNumberFormat="1" applyFont="1" applyFill="1" applyBorder="1" applyAlignment="1">
      <alignment horizontal="left" indent="3"/>
    </xf>
    <xf numFmtId="43" fontId="6" fillId="0" borderId="13" xfId="5" applyNumberFormat="1" applyFont="1" applyFill="1" applyBorder="1"/>
    <xf numFmtId="43" fontId="4" fillId="0" borderId="13" xfId="5" applyNumberFormat="1" applyFont="1" applyFill="1" applyBorder="1"/>
    <xf numFmtId="43" fontId="6" fillId="0" borderId="13" xfId="3" applyFont="1" applyFill="1" applyBorder="1" applyAlignment="1">
      <alignment horizontal="justify" vertical="center"/>
    </xf>
    <xf numFmtId="43" fontId="4" fillId="0" borderId="13" xfId="3" applyFont="1" applyFill="1" applyBorder="1" applyAlignment="1">
      <alignment horizontal="justify"/>
    </xf>
    <xf numFmtId="43" fontId="4" fillId="0" borderId="13" xfId="5" applyNumberFormat="1" applyFont="1" applyFill="1" applyBorder="1" applyAlignment="1">
      <alignment horizontal="left" wrapText="1" indent="2"/>
    </xf>
    <xf numFmtId="43" fontId="4" fillId="0" borderId="13" xfId="0" applyNumberFormat="1" applyFont="1" applyFill="1" applyBorder="1" applyAlignment="1">
      <alignment vertical="center" wrapText="1"/>
    </xf>
    <xf numFmtId="43" fontId="6" fillId="0" borderId="13" xfId="1" applyFont="1" applyFill="1" applyBorder="1"/>
    <xf numFmtId="43" fontId="4" fillId="0" borderId="13" xfId="1" applyFont="1" applyFill="1" applyBorder="1" applyAlignment="1">
      <alignment vertical="center"/>
    </xf>
    <xf numFmtId="43" fontId="4" fillId="0" borderId="13" xfId="1" applyFont="1" applyFill="1" applyBorder="1"/>
    <xf numFmtId="43" fontId="4" fillId="0" borderId="13" xfId="1" applyFont="1" applyFill="1" applyBorder="1" applyAlignment="1">
      <alignment horizontal="left" vertical="center"/>
    </xf>
    <xf numFmtId="0" fontId="6" fillId="0" borderId="4" xfId="5" applyFont="1" applyFill="1" applyBorder="1"/>
    <xf numFmtId="0" fontId="6" fillId="0" borderId="5" xfId="5" applyFont="1" applyFill="1" applyBorder="1"/>
    <xf numFmtId="0" fontId="6" fillId="0" borderId="6" xfId="5" applyFont="1" applyFill="1" applyBorder="1"/>
    <xf numFmtId="0" fontId="6" fillId="0" borderId="7" xfId="5" applyFont="1" applyFill="1" applyBorder="1"/>
    <xf numFmtId="0" fontId="6" fillId="0" borderId="8" xfId="5" applyFont="1" applyFill="1" applyBorder="1"/>
    <xf numFmtId="43" fontId="4" fillId="2" borderId="12" xfId="1" applyFont="1" applyFill="1" applyBorder="1" applyAlignment="1">
      <alignment horizontal="center" vertical="center" wrapText="1"/>
    </xf>
    <xf numFmtId="164" fontId="4" fillId="0" borderId="13" xfId="5" applyNumberFormat="1" applyFont="1" applyFill="1" applyBorder="1" applyAlignment="1">
      <alignment horizontal="right"/>
    </xf>
    <xf numFmtId="164" fontId="6" fillId="0" borderId="13" xfId="3" applyNumberFormat="1" applyFont="1" applyFill="1" applyBorder="1" applyAlignment="1">
      <alignment horizontal="right"/>
    </xf>
    <xf numFmtId="164" fontId="6" fillId="0" borderId="13" xfId="3" applyNumberFormat="1" applyFont="1" applyFill="1" applyBorder="1" applyAlignment="1">
      <alignment horizontal="right" indent="1"/>
    </xf>
    <xf numFmtId="164" fontId="4" fillId="0" borderId="13" xfId="3" applyNumberFormat="1" applyFont="1" applyFill="1" applyBorder="1" applyAlignment="1">
      <alignment horizontal="right" indent="1"/>
    </xf>
    <xf numFmtId="164" fontId="4" fillId="0" borderId="13" xfId="3" applyNumberFormat="1" applyFont="1" applyFill="1" applyBorder="1" applyAlignment="1">
      <alignment horizontal="right"/>
    </xf>
    <xf numFmtId="0" fontId="9" fillId="0" borderId="4" xfId="5" applyFont="1" applyBorder="1"/>
    <xf numFmtId="0" fontId="9" fillId="0" borderId="5" xfId="5" applyFont="1" applyBorder="1"/>
    <xf numFmtId="43" fontId="4" fillId="0" borderId="14" xfId="3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43" fontId="15" fillId="2" borderId="9" xfId="1" applyFont="1" applyFill="1" applyBorder="1" applyAlignment="1">
      <alignment horizontal="center" vertical="center" wrapText="1"/>
    </xf>
    <xf numFmtId="43" fontId="15" fillId="2" borderId="10" xfId="1" applyFont="1" applyFill="1" applyBorder="1" applyAlignment="1">
      <alignment horizontal="center" vertical="center" wrapText="1"/>
    </xf>
    <xf numFmtId="43" fontId="15" fillId="2" borderId="11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justify" wrapText="1"/>
    </xf>
    <xf numFmtId="43" fontId="6" fillId="0" borderId="5" xfId="1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3" fontId="3" fillId="0" borderId="0" xfId="1" applyFont="1" applyFill="1" applyBorder="1" applyAlignment="1">
      <alignment horizontal="left" vertical="center"/>
    </xf>
    <xf numFmtId="43" fontId="3" fillId="0" borderId="5" xfId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</cellXfs>
  <cellStyles count="8">
    <cellStyle name="Millares" xfId="1" builtinId="3"/>
    <cellStyle name="Millares 2 3" xfId="3"/>
    <cellStyle name="Millares 4 2" xfId="6"/>
    <cellStyle name="Normal" xfId="0" builtinId="0"/>
    <cellStyle name="Normal 2 2" xfId="4"/>
    <cellStyle name="Normal 3" xfId="2"/>
    <cellStyle name="Normal 3 2" xfId="5"/>
    <cellStyle name="Normal 5" xfId="7"/>
  </cellStyles>
  <dxfs count="0"/>
  <tableStyles count="0" defaultTableStyle="TableStyleMedium2" defaultPivotStyle="PivotStyleLight16"/>
  <colors>
    <mruColors>
      <color rgb="FFCC0066"/>
      <color rgb="FFFE007F"/>
      <color rgb="FF001B3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2457450</xdr:colOff>
      <xdr:row>0</xdr:row>
      <xdr:rowOff>0</xdr:rowOff>
    </xdr:from>
    <xdr:to>
      <xdr:col>7</xdr:col>
      <xdr:colOff>1543050</xdr:colOff>
      <xdr:row>4</xdr:row>
      <xdr:rowOff>76200</xdr:rowOff>
    </xdr:to>
    <xdr:grpSp>
      <xdr:nvGrpSpPr>
        <xdr:cNvPr id="5" name="Grupo 4"/>
        <xdr:cNvGrpSpPr/>
      </xdr:nvGrpSpPr>
      <xdr:grpSpPr>
        <a:xfrm>
          <a:off x="3238500" y="0"/>
          <a:ext cx="3867150" cy="1009650"/>
          <a:chOff x="0" y="0"/>
          <a:chExt cx="3780155" cy="1130300"/>
        </a:xfrm>
      </xdr:grpSpPr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81225" y="0"/>
            <a:ext cx="1598930" cy="1130300"/>
          </a:xfrm>
          <a:prstGeom prst="rect">
            <a:avLst/>
          </a:prstGeom>
        </xdr:spPr>
      </xdr:pic>
      <xdr:pic>
        <xdr:nvPicPr>
          <xdr:cNvPr id="7" name="Imagen 6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33350"/>
            <a:ext cx="2600325" cy="7969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007F"/>
  </sheetPr>
  <dimension ref="A1:H222"/>
  <sheetViews>
    <sheetView showGridLines="0" tabSelected="1" zoomScaleNormal="100" zoomScaleSheetLayoutView="80" workbookViewId="0">
      <selection activeCell="H219" sqref="H219"/>
    </sheetView>
  </sheetViews>
  <sheetFormatPr baseColWidth="10" defaultColWidth="10.7109375" defaultRowHeight="14.25" x14ac:dyDescent="0.2"/>
  <cols>
    <col min="1" max="2" width="2.28515625" style="26" customWidth="1"/>
    <col min="3" max="3" width="2.42578125" style="26" customWidth="1"/>
    <col min="4" max="4" width="2.28515625" style="26" customWidth="1"/>
    <col min="5" max="5" width="2.42578125" style="26" customWidth="1"/>
    <col min="6" max="6" width="69.7109375" style="26" customWidth="1"/>
    <col min="7" max="7" width="2" style="26" customWidth="1"/>
    <col min="8" max="8" width="25" style="54" customWidth="1"/>
    <col min="9" max="136" width="10.7109375" style="26"/>
    <col min="137" max="137" width="62" style="26" customWidth="1"/>
    <col min="138" max="138" width="24.42578125" style="26" customWidth="1"/>
    <col min="139" max="139" width="23.5703125" style="26" bestFit="1" customWidth="1"/>
    <col min="140" max="140" width="23.5703125" style="26" customWidth="1"/>
    <col min="141" max="141" width="0.5703125" style="26" customWidth="1"/>
    <col min="142" max="142" width="23.5703125" style="26" customWidth="1"/>
    <col min="143" max="146" width="0" style="26" hidden="1" customWidth="1"/>
    <col min="147" max="147" width="1.5703125" style="26" customWidth="1"/>
    <col min="148" max="149" width="0" style="26" hidden="1" customWidth="1"/>
    <col min="150" max="150" width="21.5703125" style="26" bestFit="1" customWidth="1"/>
    <col min="151" max="151" width="16.5703125" style="26" customWidth="1"/>
    <col min="152" max="392" width="10.7109375" style="26"/>
    <col min="393" max="393" width="62" style="26" customWidth="1"/>
    <col min="394" max="394" width="24.42578125" style="26" customWidth="1"/>
    <col min="395" max="395" width="23.5703125" style="26" bestFit="1" customWidth="1"/>
    <col min="396" max="396" width="23.5703125" style="26" customWidth="1"/>
    <col min="397" max="397" width="0.5703125" style="26" customWidth="1"/>
    <col min="398" max="398" width="23.5703125" style="26" customWidth="1"/>
    <col min="399" max="402" width="0" style="26" hidden="1" customWidth="1"/>
    <col min="403" max="403" width="1.5703125" style="26" customWidth="1"/>
    <col min="404" max="405" width="0" style="26" hidden="1" customWidth="1"/>
    <col min="406" max="406" width="21.5703125" style="26" bestFit="1" customWidth="1"/>
    <col min="407" max="407" width="16.5703125" style="26" customWidth="1"/>
    <col min="408" max="648" width="10.7109375" style="26"/>
    <col min="649" max="649" width="62" style="26" customWidth="1"/>
    <col min="650" max="650" width="24.42578125" style="26" customWidth="1"/>
    <col min="651" max="651" width="23.5703125" style="26" bestFit="1" customWidth="1"/>
    <col min="652" max="652" width="23.5703125" style="26" customWidth="1"/>
    <col min="653" max="653" width="0.5703125" style="26" customWidth="1"/>
    <col min="654" max="654" width="23.5703125" style="26" customWidth="1"/>
    <col min="655" max="658" width="0" style="26" hidden="1" customWidth="1"/>
    <col min="659" max="659" width="1.5703125" style="26" customWidth="1"/>
    <col min="660" max="661" width="0" style="26" hidden="1" customWidth="1"/>
    <col min="662" max="662" width="21.5703125" style="26" bestFit="1" customWidth="1"/>
    <col min="663" max="663" width="16.5703125" style="26" customWidth="1"/>
    <col min="664" max="904" width="10.7109375" style="26"/>
    <col min="905" max="905" width="62" style="26" customWidth="1"/>
    <col min="906" max="906" width="24.42578125" style="26" customWidth="1"/>
    <col min="907" max="907" width="23.5703125" style="26" bestFit="1" customWidth="1"/>
    <col min="908" max="908" width="23.5703125" style="26" customWidth="1"/>
    <col min="909" max="909" width="0.5703125" style="26" customWidth="1"/>
    <col min="910" max="910" width="23.5703125" style="26" customWidth="1"/>
    <col min="911" max="914" width="0" style="26" hidden="1" customWidth="1"/>
    <col min="915" max="915" width="1.5703125" style="26" customWidth="1"/>
    <col min="916" max="917" width="0" style="26" hidden="1" customWidth="1"/>
    <col min="918" max="918" width="21.5703125" style="26" bestFit="1" customWidth="1"/>
    <col min="919" max="919" width="16.5703125" style="26" customWidth="1"/>
    <col min="920" max="1160" width="10.7109375" style="26"/>
    <col min="1161" max="1161" width="62" style="26" customWidth="1"/>
    <col min="1162" max="1162" width="24.42578125" style="26" customWidth="1"/>
    <col min="1163" max="1163" width="23.5703125" style="26" bestFit="1" customWidth="1"/>
    <col min="1164" max="1164" width="23.5703125" style="26" customWidth="1"/>
    <col min="1165" max="1165" width="0.5703125" style="26" customWidth="1"/>
    <col min="1166" max="1166" width="23.5703125" style="26" customWidth="1"/>
    <col min="1167" max="1170" width="0" style="26" hidden="1" customWidth="1"/>
    <col min="1171" max="1171" width="1.5703125" style="26" customWidth="1"/>
    <col min="1172" max="1173" width="0" style="26" hidden="1" customWidth="1"/>
    <col min="1174" max="1174" width="21.5703125" style="26" bestFit="1" customWidth="1"/>
    <col min="1175" max="1175" width="16.5703125" style="26" customWidth="1"/>
    <col min="1176" max="1416" width="10.7109375" style="26"/>
    <col min="1417" max="1417" width="62" style="26" customWidth="1"/>
    <col min="1418" max="1418" width="24.42578125" style="26" customWidth="1"/>
    <col min="1419" max="1419" width="23.5703125" style="26" bestFit="1" customWidth="1"/>
    <col min="1420" max="1420" width="23.5703125" style="26" customWidth="1"/>
    <col min="1421" max="1421" width="0.5703125" style="26" customWidth="1"/>
    <col min="1422" max="1422" width="23.5703125" style="26" customWidth="1"/>
    <col min="1423" max="1426" width="0" style="26" hidden="1" customWidth="1"/>
    <col min="1427" max="1427" width="1.5703125" style="26" customWidth="1"/>
    <col min="1428" max="1429" width="0" style="26" hidden="1" customWidth="1"/>
    <col min="1430" max="1430" width="21.5703125" style="26" bestFit="1" customWidth="1"/>
    <col min="1431" max="1431" width="16.5703125" style="26" customWidth="1"/>
    <col min="1432" max="1672" width="10.7109375" style="26"/>
    <col min="1673" max="1673" width="62" style="26" customWidth="1"/>
    <col min="1674" max="1674" width="24.42578125" style="26" customWidth="1"/>
    <col min="1675" max="1675" width="23.5703125" style="26" bestFit="1" customWidth="1"/>
    <col min="1676" max="1676" width="23.5703125" style="26" customWidth="1"/>
    <col min="1677" max="1677" width="0.5703125" style="26" customWidth="1"/>
    <col min="1678" max="1678" width="23.5703125" style="26" customWidth="1"/>
    <col min="1679" max="1682" width="0" style="26" hidden="1" customWidth="1"/>
    <col min="1683" max="1683" width="1.5703125" style="26" customWidth="1"/>
    <col min="1684" max="1685" width="0" style="26" hidden="1" customWidth="1"/>
    <col min="1686" max="1686" width="21.5703125" style="26" bestFit="1" customWidth="1"/>
    <col min="1687" max="1687" width="16.5703125" style="26" customWidth="1"/>
    <col min="1688" max="1928" width="10.7109375" style="26"/>
    <col min="1929" max="1929" width="62" style="26" customWidth="1"/>
    <col min="1930" max="1930" width="24.42578125" style="26" customWidth="1"/>
    <col min="1931" max="1931" width="23.5703125" style="26" bestFit="1" customWidth="1"/>
    <col min="1932" max="1932" width="23.5703125" style="26" customWidth="1"/>
    <col min="1933" max="1933" width="0.5703125" style="26" customWidth="1"/>
    <col min="1934" max="1934" width="23.5703125" style="26" customWidth="1"/>
    <col min="1935" max="1938" width="0" style="26" hidden="1" customWidth="1"/>
    <col min="1939" max="1939" width="1.5703125" style="26" customWidth="1"/>
    <col min="1940" max="1941" width="0" style="26" hidden="1" customWidth="1"/>
    <col min="1942" max="1942" width="21.5703125" style="26" bestFit="1" customWidth="1"/>
    <col min="1943" max="1943" width="16.5703125" style="26" customWidth="1"/>
    <col min="1944" max="2184" width="10.7109375" style="26"/>
    <col min="2185" max="2185" width="62" style="26" customWidth="1"/>
    <col min="2186" max="2186" width="24.42578125" style="26" customWidth="1"/>
    <col min="2187" max="2187" width="23.5703125" style="26" bestFit="1" customWidth="1"/>
    <col min="2188" max="2188" width="23.5703125" style="26" customWidth="1"/>
    <col min="2189" max="2189" width="0.5703125" style="26" customWidth="1"/>
    <col min="2190" max="2190" width="23.5703125" style="26" customWidth="1"/>
    <col min="2191" max="2194" width="0" style="26" hidden="1" customWidth="1"/>
    <col min="2195" max="2195" width="1.5703125" style="26" customWidth="1"/>
    <col min="2196" max="2197" width="0" style="26" hidden="1" customWidth="1"/>
    <col min="2198" max="2198" width="21.5703125" style="26" bestFit="1" customWidth="1"/>
    <col min="2199" max="2199" width="16.5703125" style="26" customWidth="1"/>
    <col min="2200" max="2440" width="10.7109375" style="26"/>
    <col min="2441" max="2441" width="62" style="26" customWidth="1"/>
    <col min="2442" max="2442" width="24.42578125" style="26" customWidth="1"/>
    <col min="2443" max="2443" width="23.5703125" style="26" bestFit="1" customWidth="1"/>
    <col min="2444" max="2444" width="23.5703125" style="26" customWidth="1"/>
    <col min="2445" max="2445" width="0.5703125" style="26" customWidth="1"/>
    <col min="2446" max="2446" width="23.5703125" style="26" customWidth="1"/>
    <col min="2447" max="2450" width="0" style="26" hidden="1" customWidth="1"/>
    <col min="2451" max="2451" width="1.5703125" style="26" customWidth="1"/>
    <col min="2452" max="2453" width="0" style="26" hidden="1" customWidth="1"/>
    <col min="2454" max="2454" width="21.5703125" style="26" bestFit="1" customWidth="1"/>
    <col min="2455" max="2455" width="16.5703125" style="26" customWidth="1"/>
    <col min="2456" max="2696" width="10.7109375" style="26"/>
    <col min="2697" max="2697" width="62" style="26" customWidth="1"/>
    <col min="2698" max="2698" width="24.42578125" style="26" customWidth="1"/>
    <col min="2699" max="2699" width="23.5703125" style="26" bestFit="1" customWidth="1"/>
    <col min="2700" max="2700" width="23.5703125" style="26" customWidth="1"/>
    <col min="2701" max="2701" width="0.5703125" style="26" customWidth="1"/>
    <col min="2702" max="2702" width="23.5703125" style="26" customWidth="1"/>
    <col min="2703" max="2706" width="0" style="26" hidden="1" customWidth="1"/>
    <col min="2707" max="2707" width="1.5703125" style="26" customWidth="1"/>
    <col min="2708" max="2709" width="0" style="26" hidden="1" customWidth="1"/>
    <col min="2710" max="2710" width="21.5703125" style="26" bestFit="1" customWidth="1"/>
    <col min="2711" max="2711" width="16.5703125" style="26" customWidth="1"/>
    <col min="2712" max="2952" width="10.7109375" style="26"/>
    <col min="2953" max="2953" width="62" style="26" customWidth="1"/>
    <col min="2954" max="2954" width="24.42578125" style="26" customWidth="1"/>
    <col min="2955" max="2955" width="23.5703125" style="26" bestFit="1" customWidth="1"/>
    <col min="2956" max="2956" width="23.5703125" style="26" customWidth="1"/>
    <col min="2957" max="2957" width="0.5703125" style="26" customWidth="1"/>
    <col min="2958" max="2958" width="23.5703125" style="26" customWidth="1"/>
    <col min="2959" max="2962" width="0" style="26" hidden="1" customWidth="1"/>
    <col min="2963" max="2963" width="1.5703125" style="26" customWidth="1"/>
    <col min="2964" max="2965" width="0" style="26" hidden="1" customWidth="1"/>
    <col min="2966" max="2966" width="21.5703125" style="26" bestFit="1" customWidth="1"/>
    <col min="2967" max="2967" width="16.5703125" style="26" customWidth="1"/>
    <col min="2968" max="3208" width="10.7109375" style="26"/>
    <col min="3209" max="3209" width="62" style="26" customWidth="1"/>
    <col min="3210" max="3210" width="24.42578125" style="26" customWidth="1"/>
    <col min="3211" max="3211" width="23.5703125" style="26" bestFit="1" customWidth="1"/>
    <col min="3212" max="3212" width="23.5703125" style="26" customWidth="1"/>
    <col min="3213" max="3213" width="0.5703125" style="26" customWidth="1"/>
    <col min="3214" max="3214" width="23.5703125" style="26" customWidth="1"/>
    <col min="3215" max="3218" width="0" style="26" hidden="1" customWidth="1"/>
    <col min="3219" max="3219" width="1.5703125" style="26" customWidth="1"/>
    <col min="3220" max="3221" width="0" style="26" hidden="1" customWidth="1"/>
    <col min="3222" max="3222" width="21.5703125" style="26" bestFit="1" customWidth="1"/>
    <col min="3223" max="3223" width="16.5703125" style="26" customWidth="1"/>
    <col min="3224" max="3464" width="10.7109375" style="26"/>
    <col min="3465" max="3465" width="62" style="26" customWidth="1"/>
    <col min="3466" max="3466" width="24.42578125" style="26" customWidth="1"/>
    <col min="3467" max="3467" width="23.5703125" style="26" bestFit="1" customWidth="1"/>
    <col min="3468" max="3468" width="23.5703125" style="26" customWidth="1"/>
    <col min="3469" max="3469" width="0.5703125" style="26" customWidth="1"/>
    <col min="3470" max="3470" width="23.5703125" style="26" customWidth="1"/>
    <col min="3471" max="3474" width="0" style="26" hidden="1" customWidth="1"/>
    <col min="3475" max="3475" width="1.5703125" style="26" customWidth="1"/>
    <col min="3476" max="3477" width="0" style="26" hidden="1" customWidth="1"/>
    <col min="3478" max="3478" width="21.5703125" style="26" bestFit="1" customWidth="1"/>
    <col min="3479" max="3479" width="16.5703125" style="26" customWidth="1"/>
    <col min="3480" max="3720" width="10.7109375" style="26"/>
    <col min="3721" max="3721" width="62" style="26" customWidth="1"/>
    <col min="3722" max="3722" width="24.42578125" style="26" customWidth="1"/>
    <col min="3723" max="3723" width="23.5703125" style="26" bestFit="1" customWidth="1"/>
    <col min="3724" max="3724" width="23.5703125" style="26" customWidth="1"/>
    <col min="3725" max="3725" width="0.5703125" style="26" customWidth="1"/>
    <col min="3726" max="3726" width="23.5703125" style="26" customWidth="1"/>
    <col min="3727" max="3730" width="0" style="26" hidden="1" customWidth="1"/>
    <col min="3731" max="3731" width="1.5703125" style="26" customWidth="1"/>
    <col min="3732" max="3733" width="0" style="26" hidden="1" customWidth="1"/>
    <col min="3734" max="3734" width="21.5703125" style="26" bestFit="1" customWidth="1"/>
    <col min="3735" max="3735" width="16.5703125" style="26" customWidth="1"/>
    <col min="3736" max="3976" width="10.7109375" style="26"/>
    <col min="3977" max="3977" width="62" style="26" customWidth="1"/>
    <col min="3978" max="3978" width="24.42578125" style="26" customWidth="1"/>
    <col min="3979" max="3979" width="23.5703125" style="26" bestFit="1" customWidth="1"/>
    <col min="3980" max="3980" width="23.5703125" style="26" customWidth="1"/>
    <col min="3981" max="3981" width="0.5703125" style="26" customWidth="1"/>
    <col min="3982" max="3982" width="23.5703125" style="26" customWidth="1"/>
    <col min="3983" max="3986" width="0" style="26" hidden="1" customWidth="1"/>
    <col min="3987" max="3987" width="1.5703125" style="26" customWidth="1"/>
    <col min="3988" max="3989" width="0" style="26" hidden="1" customWidth="1"/>
    <col min="3990" max="3990" width="21.5703125" style="26" bestFit="1" customWidth="1"/>
    <col min="3991" max="3991" width="16.5703125" style="26" customWidth="1"/>
    <col min="3992" max="4232" width="10.7109375" style="26"/>
    <col min="4233" max="4233" width="62" style="26" customWidth="1"/>
    <col min="4234" max="4234" width="24.42578125" style="26" customWidth="1"/>
    <col min="4235" max="4235" width="23.5703125" style="26" bestFit="1" customWidth="1"/>
    <col min="4236" max="4236" width="23.5703125" style="26" customWidth="1"/>
    <col min="4237" max="4237" width="0.5703125" style="26" customWidth="1"/>
    <col min="4238" max="4238" width="23.5703125" style="26" customWidth="1"/>
    <col min="4239" max="4242" width="0" style="26" hidden="1" customWidth="1"/>
    <col min="4243" max="4243" width="1.5703125" style="26" customWidth="1"/>
    <col min="4244" max="4245" width="0" style="26" hidden="1" customWidth="1"/>
    <col min="4246" max="4246" width="21.5703125" style="26" bestFit="1" customWidth="1"/>
    <col min="4247" max="4247" width="16.5703125" style="26" customWidth="1"/>
    <col min="4248" max="4488" width="10.7109375" style="26"/>
    <col min="4489" max="4489" width="62" style="26" customWidth="1"/>
    <col min="4490" max="4490" width="24.42578125" style="26" customWidth="1"/>
    <col min="4491" max="4491" width="23.5703125" style="26" bestFit="1" customWidth="1"/>
    <col min="4492" max="4492" width="23.5703125" style="26" customWidth="1"/>
    <col min="4493" max="4493" width="0.5703125" style="26" customWidth="1"/>
    <col min="4494" max="4494" width="23.5703125" style="26" customWidth="1"/>
    <col min="4495" max="4498" width="0" style="26" hidden="1" customWidth="1"/>
    <col min="4499" max="4499" width="1.5703125" style="26" customWidth="1"/>
    <col min="4500" max="4501" width="0" style="26" hidden="1" customWidth="1"/>
    <col min="4502" max="4502" width="21.5703125" style="26" bestFit="1" customWidth="1"/>
    <col min="4503" max="4503" width="16.5703125" style="26" customWidth="1"/>
    <col min="4504" max="4744" width="10.7109375" style="26"/>
    <col min="4745" max="4745" width="62" style="26" customWidth="1"/>
    <col min="4746" max="4746" width="24.42578125" style="26" customWidth="1"/>
    <col min="4747" max="4747" width="23.5703125" style="26" bestFit="1" customWidth="1"/>
    <col min="4748" max="4748" width="23.5703125" style="26" customWidth="1"/>
    <col min="4749" max="4749" width="0.5703125" style="26" customWidth="1"/>
    <col min="4750" max="4750" width="23.5703125" style="26" customWidth="1"/>
    <col min="4751" max="4754" width="0" style="26" hidden="1" customWidth="1"/>
    <col min="4755" max="4755" width="1.5703125" style="26" customWidth="1"/>
    <col min="4756" max="4757" width="0" style="26" hidden="1" customWidth="1"/>
    <col min="4758" max="4758" width="21.5703125" style="26" bestFit="1" customWidth="1"/>
    <col min="4759" max="4759" width="16.5703125" style="26" customWidth="1"/>
    <col min="4760" max="5000" width="10.7109375" style="26"/>
    <col min="5001" max="5001" width="62" style="26" customWidth="1"/>
    <col min="5002" max="5002" width="24.42578125" style="26" customWidth="1"/>
    <col min="5003" max="5003" width="23.5703125" style="26" bestFit="1" customWidth="1"/>
    <col min="5004" max="5004" width="23.5703125" style="26" customWidth="1"/>
    <col min="5005" max="5005" width="0.5703125" style="26" customWidth="1"/>
    <col min="5006" max="5006" width="23.5703125" style="26" customWidth="1"/>
    <col min="5007" max="5010" width="0" style="26" hidden="1" customWidth="1"/>
    <col min="5011" max="5011" width="1.5703125" style="26" customWidth="1"/>
    <col min="5012" max="5013" width="0" style="26" hidden="1" customWidth="1"/>
    <col min="5014" max="5014" width="21.5703125" style="26" bestFit="1" customWidth="1"/>
    <col min="5015" max="5015" width="16.5703125" style="26" customWidth="1"/>
    <col min="5016" max="5256" width="10.7109375" style="26"/>
    <col min="5257" max="5257" width="62" style="26" customWidth="1"/>
    <col min="5258" max="5258" width="24.42578125" style="26" customWidth="1"/>
    <col min="5259" max="5259" width="23.5703125" style="26" bestFit="1" customWidth="1"/>
    <col min="5260" max="5260" width="23.5703125" style="26" customWidth="1"/>
    <col min="5261" max="5261" width="0.5703125" style="26" customWidth="1"/>
    <col min="5262" max="5262" width="23.5703125" style="26" customWidth="1"/>
    <col min="5263" max="5266" width="0" style="26" hidden="1" customWidth="1"/>
    <col min="5267" max="5267" width="1.5703125" style="26" customWidth="1"/>
    <col min="5268" max="5269" width="0" style="26" hidden="1" customWidth="1"/>
    <col min="5270" max="5270" width="21.5703125" style="26" bestFit="1" customWidth="1"/>
    <col min="5271" max="5271" width="16.5703125" style="26" customWidth="1"/>
    <col min="5272" max="5512" width="10.7109375" style="26"/>
    <col min="5513" max="5513" width="62" style="26" customWidth="1"/>
    <col min="5514" max="5514" width="24.42578125" style="26" customWidth="1"/>
    <col min="5515" max="5515" width="23.5703125" style="26" bestFit="1" customWidth="1"/>
    <col min="5516" max="5516" width="23.5703125" style="26" customWidth="1"/>
    <col min="5517" max="5517" width="0.5703125" style="26" customWidth="1"/>
    <col min="5518" max="5518" width="23.5703125" style="26" customWidth="1"/>
    <col min="5519" max="5522" width="0" style="26" hidden="1" customWidth="1"/>
    <col min="5523" max="5523" width="1.5703125" style="26" customWidth="1"/>
    <col min="5524" max="5525" width="0" style="26" hidden="1" customWidth="1"/>
    <col min="5526" max="5526" width="21.5703125" style="26" bestFit="1" customWidth="1"/>
    <col min="5527" max="5527" width="16.5703125" style="26" customWidth="1"/>
    <col min="5528" max="5768" width="10.7109375" style="26"/>
    <col min="5769" max="5769" width="62" style="26" customWidth="1"/>
    <col min="5770" max="5770" width="24.42578125" style="26" customWidth="1"/>
    <col min="5771" max="5771" width="23.5703125" style="26" bestFit="1" customWidth="1"/>
    <col min="5772" max="5772" width="23.5703125" style="26" customWidth="1"/>
    <col min="5773" max="5773" width="0.5703125" style="26" customWidth="1"/>
    <col min="5774" max="5774" width="23.5703125" style="26" customWidth="1"/>
    <col min="5775" max="5778" width="0" style="26" hidden="1" customWidth="1"/>
    <col min="5779" max="5779" width="1.5703125" style="26" customWidth="1"/>
    <col min="5780" max="5781" width="0" style="26" hidden="1" customWidth="1"/>
    <col min="5782" max="5782" width="21.5703125" style="26" bestFit="1" customWidth="1"/>
    <col min="5783" max="5783" width="16.5703125" style="26" customWidth="1"/>
    <col min="5784" max="6024" width="10.7109375" style="26"/>
    <col min="6025" max="6025" width="62" style="26" customWidth="1"/>
    <col min="6026" max="6026" width="24.42578125" style="26" customWidth="1"/>
    <col min="6027" max="6027" width="23.5703125" style="26" bestFit="1" customWidth="1"/>
    <col min="6028" max="6028" width="23.5703125" style="26" customWidth="1"/>
    <col min="6029" max="6029" width="0.5703125" style="26" customWidth="1"/>
    <col min="6030" max="6030" width="23.5703125" style="26" customWidth="1"/>
    <col min="6031" max="6034" width="0" style="26" hidden="1" customWidth="1"/>
    <col min="6035" max="6035" width="1.5703125" style="26" customWidth="1"/>
    <col min="6036" max="6037" width="0" style="26" hidden="1" customWidth="1"/>
    <col min="6038" max="6038" width="21.5703125" style="26" bestFit="1" customWidth="1"/>
    <col min="6039" max="6039" width="16.5703125" style="26" customWidth="1"/>
    <col min="6040" max="6280" width="10.7109375" style="26"/>
    <col min="6281" max="6281" width="62" style="26" customWidth="1"/>
    <col min="6282" max="6282" width="24.42578125" style="26" customWidth="1"/>
    <col min="6283" max="6283" width="23.5703125" style="26" bestFit="1" customWidth="1"/>
    <col min="6284" max="6284" width="23.5703125" style="26" customWidth="1"/>
    <col min="6285" max="6285" width="0.5703125" style="26" customWidth="1"/>
    <col min="6286" max="6286" width="23.5703125" style="26" customWidth="1"/>
    <col min="6287" max="6290" width="0" style="26" hidden="1" customWidth="1"/>
    <col min="6291" max="6291" width="1.5703125" style="26" customWidth="1"/>
    <col min="6292" max="6293" width="0" style="26" hidden="1" customWidth="1"/>
    <col min="6294" max="6294" width="21.5703125" style="26" bestFit="1" customWidth="1"/>
    <col min="6295" max="6295" width="16.5703125" style="26" customWidth="1"/>
    <col min="6296" max="6536" width="10.7109375" style="26"/>
    <col min="6537" max="6537" width="62" style="26" customWidth="1"/>
    <col min="6538" max="6538" width="24.42578125" style="26" customWidth="1"/>
    <col min="6539" max="6539" width="23.5703125" style="26" bestFit="1" customWidth="1"/>
    <col min="6540" max="6540" width="23.5703125" style="26" customWidth="1"/>
    <col min="6541" max="6541" width="0.5703125" style="26" customWidth="1"/>
    <col min="6542" max="6542" width="23.5703125" style="26" customWidth="1"/>
    <col min="6543" max="6546" width="0" style="26" hidden="1" customWidth="1"/>
    <col min="6547" max="6547" width="1.5703125" style="26" customWidth="1"/>
    <col min="6548" max="6549" width="0" style="26" hidden="1" customWidth="1"/>
    <col min="6550" max="6550" width="21.5703125" style="26" bestFit="1" customWidth="1"/>
    <col min="6551" max="6551" width="16.5703125" style="26" customWidth="1"/>
    <col min="6552" max="6792" width="10.7109375" style="26"/>
    <col min="6793" max="6793" width="62" style="26" customWidth="1"/>
    <col min="6794" max="6794" width="24.42578125" style="26" customWidth="1"/>
    <col min="6795" max="6795" width="23.5703125" style="26" bestFit="1" customWidth="1"/>
    <col min="6796" max="6796" width="23.5703125" style="26" customWidth="1"/>
    <col min="6797" max="6797" width="0.5703125" style="26" customWidth="1"/>
    <col min="6798" max="6798" width="23.5703125" style="26" customWidth="1"/>
    <col min="6799" max="6802" width="0" style="26" hidden="1" customWidth="1"/>
    <col min="6803" max="6803" width="1.5703125" style="26" customWidth="1"/>
    <col min="6804" max="6805" width="0" style="26" hidden="1" customWidth="1"/>
    <col min="6806" max="6806" width="21.5703125" style="26" bestFit="1" customWidth="1"/>
    <col min="6807" max="6807" width="16.5703125" style="26" customWidth="1"/>
    <col min="6808" max="7048" width="10.7109375" style="26"/>
    <col min="7049" max="7049" width="62" style="26" customWidth="1"/>
    <col min="7050" max="7050" width="24.42578125" style="26" customWidth="1"/>
    <col min="7051" max="7051" width="23.5703125" style="26" bestFit="1" customWidth="1"/>
    <col min="7052" max="7052" width="23.5703125" style="26" customWidth="1"/>
    <col min="7053" max="7053" width="0.5703125" style="26" customWidth="1"/>
    <col min="7054" max="7054" width="23.5703125" style="26" customWidth="1"/>
    <col min="7055" max="7058" width="0" style="26" hidden="1" customWidth="1"/>
    <col min="7059" max="7059" width="1.5703125" style="26" customWidth="1"/>
    <col min="7060" max="7061" width="0" style="26" hidden="1" customWidth="1"/>
    <col min="7062" max="7062" width="21.5703125" style="26" bestFit="1" customWidth="1"/>
    <col min="7063" max="7063" width="16.5703125" style="26" customWidth="1"/>
    <col min="7064" max="7304" width="10.7109375" style="26"/>
    <col min="7305" max="7305" width="62" style="26" customWidth="1"/>
    <col min="7306" max="7306" width="24.42578125" style="26" customWidth="1"/>
    <col min="7307" max="7307" width="23.5703125" style="26" bestFit="1" customWidth="1"/>
    <col min="7308" max="7308" width="23.5703125" style="26" customWidth="1"/>
    <col min="7309" max="7309" width="0.5703125" style="26" customWidth="1"/>
    <col min="7310" max="7310" width="23.5703125" style="26" customWidth="1"/>
    <col min="7311" max="7314" width="0" style="26" hidden="1" customWidth="1"/>
    <col min="7315" max="7315" width="1.5703125" style="26" customWidth="1"/>
    <col min="7316" max="7317" width="0" style="26" hidden="1" customWidth="1"/>
    <col min="7318" max="7318" width="21.5703125" style="26" bestFit="1" customWidth="1"/>
    <col min="7319" max="7319" width="16.5703125" style="26" customWidth="1"/>
    <col min="7320" max="7560" width="10.7109375" style="26"/>
    <col min="7561" max="7561" width="62" style="26" customWidth="1"/>
    <col min="7562" max="7562" width="24.42578125" style="26" customWidth="1"/>
    <col min="7563" max="7563" width="23.5703125" style="26" bestFit="1" customWidth="1"/>
    <col min="7564" max="7564" width="23.5703125" style="26" customWidth="1"/>
    <col min="7565" max="7565" width="0.5703125" style="26" customWidth="1"/>
    <col min="7566" max="7566" width="23.5703125" style="26" customWidth="1"/>
    <col min="7567" max="7570" width="0" style="26" hidden="1" customWidth="1"/>
    <col min="7571" max="7571" width="1.5703125" style="26" customWidth="1"/>
    <col min="7572" max="7573" width="0" style="26" hidden="1" customWidth="1"/>
    <col min="7574" max="7574" width="21.5703125" style="26" bestFit="1" customWidth="1"/>
    <col min="7575" max="7575" width="16.5703125" style="26" customWidth="1"/>
    <col min="7576" max="7816" width="10.7109375" style="26"/>
    <col min="7817" max="7817" width="62" style="26" customWidth="1"/>
    <col min="7818" max="7818" width="24.42578125" style="26" customWidth="1"/>
    <col min="7819" max="7819" width="23.5703125" style="26" bestFit="1" customWidth="1"/>
    <col min="7820" max="7820" width="23.5703125" style="26" customWidth="1"/>
    <col min="7821" max="7821" width="0.5703125" style="26" customWidth="1"/>
    <col min="7822" max="7822" width="23.5703125" style="26" customWidth="1"/>
    <col min="7823" max="7826" width="0" style="26" hidden="1" customWidth="1"/>
    <col min="7827" max="7827" width="1.5703125" style="26" customWidth="1"/>
    <col min="7828" max="7829" width="0" style="26" hidden="1" customWidth="1"/>
    <col min="7830" max="7830" width="21.5703125" style="26" bestFit="1" customWidth="1"/>
    <col min="7831" max="7831" width="16.5703125" style="26" customWidth="1"/>
    <col min="7832" max="8072" width="10.7109375" style="26"/>
    <col min="8073" max="8073" width="62" style="26" customWidth="1"/>
    <col min="8074" max="8074" width="24.42578125" style="26" customWidth="1"/>
    <col min="8075" max="8075" width="23.5703125" style="26" bestFit="1" customWidth="1"/>
    <col min="8076" max="8076" width="23.5703125" style="26" customWidth="1"/>
    <col min="8077" max="8077" width="0.5703125" style="26" customWidth="1"/>
    <col min="8078" max="8078" width="23.5703125" style="26" customWidth="1"/>
    <col min="8079" max="8082" width="0" style="26" hidden="1" customWidth="1"/>
    <col min="8083" max="8083" width="1.5703125" style="26" customWidth="1"/>
    <col min="8084" max="8085" width="0" style="26" hidden="1" customWidth="1"/>
    <col min="8086" max="8086" width="21.5703125" style="26" bestFit="1" customWidth="1"/>
    <col min="8087" max="8087" width="16.5703125" style="26" customWidth="1"/>
    <col min="8088" max="8328" width="10.7109375" style="26"/>
    <col min="8329" max="8329" width="62" style="26" customWidth="1"/>
    <col min="8330" max="8330" width="24.42578125" style="26" customWidth="1"/>
    <col min="8331" max="8331" width="23.5703125" style="26" bestFit="1" customWidth="1"/>
    <col min="8332" max="8332" width="23.5703125" style="26" customWidth="1"/>
    <col min="8333" max="8333" width="0.5703125" style="26" customWidth="1"/>
    <col min="8334" max="8334" width="23.5703125" style="26" customWidth="1"/>
    <col min="8335" max="8338" width="0" style="26" hidden="1" customWidth="1"/>
    <col min="8339" max="8339" width="1.5703125" style="26" customWidth="1"/>
    <col min="8340" max="8341" width="0" style="26" hidden="1" customWidth="1"/>
    <col min="8342" max="8342" width="21.5703125" style="26" bestFit="1" customWidth="1"/>
    <col min="8343" max="8343" width="16.5703125" style="26" customWidth="1"/>
    <col min="8344" max="8584" width="10.7109375" style="26"/>
    <col min="8585" max="8585" width="62" style="26" customWidth="1"/>
    <col min="8586" max="8586" width="24.42578125" style="26" customWidth="1"/>
    <col min="8587" max="8587" width="23.5703125" style="26" bestFit="1" customWidth="1"/>
    <col min="8588" max="8588" width="23.5703125" style="26" customWidth="1"/>
    <col min="8589" max="8589" width="0.5703125" style="26" customWidth="1"/>
    <col min="8590" max="8590" width="23.5703125" style="26" customWidth="1"/>
    <col min="8591" max="8594" width="0" style="26" hidden="1" customWidth="1"/>
    <col min="8595" max="8595" width="1.5703125" style="26" customWidth="1"/>
    <col min="8596" max="8597" width="0" style="26" hidden="1" customWidth="1"/>
    <col min="8598" max="8598" width="21.5703125" style="26" bestFit="1" customWidth="1"/>
    <col min="8599" max="8599" width="16.5703125" style="26" customWidth="1"/>
    <col min="8600" max="8840" width="10.7109375" style="26"/>
    <col min="8841" max="8841" width="62" style="26" customWidth="1"/>
    <col min="8842" max="8842" width="24.42578125" style="26" customWidth="1"/>
    <col min="8843" max="8843" width="23.5703125" style="26" bestFit="1" customWidth="1"/>
    <col min="8844" max="8844" width="23.5703125" style="26" customWidth="1"/>
    <col min="8845" max="8845" width="0.5703125" style="26" customWidth="1"/>
    <col min="8846" max="8846" width="23.5703125" style="26" customWidth="1"/>
    <col min="8847" max="8850" width="0" style="26" hidden="1" customWidth="1"/>
    <col min="8851" max="8851" width="1.5703125" style="26" customWidth="1"/>
    <col min="8852" max="8853" width="0" style="26" hidden="1" customWidth="1"/>
    <col min="8854" max="8854" width="21.5703125" style="26" bestFit="1" customWidth="1"/>
    <col min="8855" max="8855" width="16.5703125" style="26" customWidth="1"/>
    <col min="8856" max="9096" width="10.7109375" style="26"/>
    <col min="9097" max="9097" width="62" style="26" customWidth="1"/>
    <col min="9098" max="9098" width="24.42578125" style="26" customWidth="1"/>
    <col min="9099" max="9099" width="23.5703125" style="26" bestFit="1" customWidth="1"/>
    <col min="9100" max="9100" width="23.5703125" style="26" customWidth="1"/>
    <col min="9101" max="9101" width="0.5703125" style="26" customWidth="1"/>
    <col min="9102" max="9102" width="23.5703125" style="26" customWidth="1"/>
    <col min="9103" max="9106" width="0" style="26" hidden="1" customWidth="1"/>
    <col min="9107" max="9107" width="1.5703125" style="26" customWidth="1"/>
    <col min="9108" max="9109" width="0" style="26" hidden="1" customWidth="1"/>
    <col min="9110" max="9110" width="21.5703125" style="26" bestFit="1" customWidth="1"/>
    <col min="9111" max="9111" width="16.5703125" style="26" customWidth="1"/>
    <col min="9112" max="9352" width="10.7109375" style="26"/>
    <col min="9353" max="9353" width="62" style="26" customWidth="1"/>
    <col min="9354" max="9354" width="24.42578125" style="26" customWidth="1"/>
    <col min="9355" max="9355" width="23.5703125" style="26" bestFit="1" customWidth="1"/>
    <col min="9356" max="9356" width="23.5703125" style="26" customWidth="1"/>
    <col min="9357" max="9357" width="0.5703125" style="26" customWidth="1"/>
    <col min="9358" max="9358" width="23.5703125" style="26" customWidth="1"/>
    <col min="9359" max="9362" width="0" style="26" hidden="1" customWidth="1"/>
    <col min="9363" max="9363" width="1.5703125" style="26" customWidth="1"/>
    <col min="9364" max="9365" width="0" style="26" hidden="1" customWidth="1"/>
    <col min="9366" max="9366" width="21.5703125" style="26" bestFit="1" customWidth="1"/>
    <col min="9367" max="9367" width="16.5703125" style="26" customWidth="1"/>
    <col min="9368" max="9608" width="10.7109375" style="26"/>
    <col min="9609" max="9609" width="62" style="26" customWidth="1"/>
    <col min="9610" max="9610" width="24.42578125" style="26" customWidth="1"/>
    <col min="9611" max="9611" width="23.5703125" style="26" bestFit="1" customWidth="1"/>
    <col min="9612" max="9612" width="23.5703125" style="26" customWidth="1"/>
    <col min="9613" max="9613" width="0.5703125" style="26" customWidth="1"/>
    <col min="9614" max="9614" width="23.5703125" style="26" customWidth="1"/>
    <col min="9615" max="9618" width="0" style="26" hidden="1" customWidth="1"/>
    <col min="9619" max="9619" width="1.5703125" style="26" customWidth="1"/>
    <col min="9620" max="9621" width="0" style="26" hidden="1" customWidth="1"/>
    <col min="9622" max="9622" width="21.5703125" style="26" bestFit="1" customWidth="1"/>
    <col min="9623" max="9623" width="16.5703125" style="26" customWidth="1"/>
    <col min="9624" max="9864" width="10.7109375" style="26"/>
    <col min="9865" max="9865" width="62" style="26" customWidth="1"/>
    <col min="9866" max="9866" width="24.42578125" style="26" customWidth="1"/>
    <col min="9867" max="9867" width="23.5703125" style="26" bestFit="1" customWidth="1"/>
    <col min="9868" max="9868" width="23.5703125" style="26" customWidth="1"/>
    <col min="9869" max="9869" width="0.5703125" style="26" customWidth="1"/>
    <col min="9870" max="9870" width="23.5703125" style="26" customWidth="1"/>
    <col min="9871" max="9874" width="0" style="26" hidden="1" customWidth="1"/>
    <col min="9875" max="9875" width="1.5703125" style="26" customWidth="1"/>
    <col min="9876" max="9877" width="0" style="26" hidden="1" customWidth="1"/>
    <col min="9878" max="9878" width="21.5703125" style="26" bestFit="1" customWidth="1"/>
    <col min="9879" max="9879" width="16.5703125" style="26" customWidth="1"/>
    <col min="9880" max="10120" width="10.7109375" style="26"/>
    <col min="10121" max="10121" width="62" style="26" customWidth="1"/>
    <col min="10122" max="10122" width="24.42578125" style="26" customWidth="1"/>
    <col min="10123" max="10123" width="23.5703125" style="26" bestFit="1" customWidth="1"/>
    <col min="10124" max="10124" width="23.5703125" style="26" customWidth="1"/>
    <col min="10125" max="10125" width="0.5703125" style="26" customWidth="1"/>
    <col min="10126" max="10126" width="23.5703125" style="26" customWidth="1"/>
    <col min="10127" max="10130" width="0" style="26" hidden="1" customWidth="1"/>
    <col min="10131" max="10131" width="1.5703125" style="26" customWidth="1"/>
    <col min="10132" max="10133" width="0" style="26" hidden="1" customWidth="1"/>
    <col min="10134" max="10134" width="21.5703125" style="26" bestFit="1" customWidth="1"/>
    <col min="10135" max="10135" width="16.5703125" style="26" customWidth="1"/>
    <col min="10136" max="10376" width="10.7109375" style="26"/>
    <col min="10377" max="10377" width="62" style="26" customWidth="1"/>
    <col min="10378" max="10378" width="24.42578125" style="26" customWidth="1"/>
    <col min="10379" max="10379" width="23.5703125" style="26" bestFit="1" customWidth="1"/>
    <col min="10380" max="10380" width="23.5703125" style="26" customWidth="1"/>
    <col min="10381" max="10381" width="0.5703125" style="26" customWidth="1"/>
    <col min="10382" max="10382" width="23.5703125" style="26" customWidth="1"/>
    <col min="10383" max="10386" width="0" style="26" hidden="1" customWidth="1"/>
    <col min="10387" max="10387" width="1.5703125" style="26" customWidth="1"/>
    <col min="10388" max="10389" width="0" style="26" hidden="1" customWidth="1"/>
    <col min="10390" max="10390" width="21.5703125" style="26" bestFit="1" customWidth="1"/>
    <col min="10391" max="10391" width="16.5703125" style="26" customWidth="1"/>
    <col min="10392" max="10632" width="10.7109375" style="26"/>
    <col min="10633" max="10633" width="62" style="26" customWidth="1"/>
    <col min="10634" max="10634" width="24.42578125" style="26" customWidth="1"/>
    <col min="10635" max="10635" width="23.5703125" style="26" bestFit="1" customWidth="1"/>
    <col min="10636" max="10636" width="23.5703125" style="26" customWidth="1"/>
    <col min="10637" max="10637" width="0.5703125" style="26" customWidth="1"/>
    <col min="10638" max="10638" width="23.5703125" style="26" customWidth="1"/>
    <col min="10639" max="10642" width="0" style="26" hidden="1" customWidth="1"/>
    <col min="10643" max="10643" width="1.5703125" style="26" customWidth="1"/>
    <col min="10644" max="10645" width="0" style="26" hidden="1" customWidth="1"/>
    <col min="10646" max="10646" width="21.5703125" style="26" bestFit="1" customWidth="1"/>
    <col min="10647" max="10647" width="16.5703125" style="26" customWidth="1"/>
    <col min="10648" max="10888" width="10.7109375" style="26"/>
    <col min="10889" max="10889" width="62" style="26" customWidth="1"/>
    <col min="10890" max="10890" width="24.42578125" style="26" customWidth="1"/>
    <col min="10891" max="10891" width="23.5703125" style="26" bestFit="1" customWidth="1"/>
    <col min="10892" max="10892" width="23.5703125" style="26" customWidth="1"/>
    <col min="10893" max="10893" width="0.5703125" style="26" customWidth="1"/>
    <col min="10894" max="10894" width="23.5703125" style="26" customWidth="1"/>
    <col min="10895" max="10898" width="0" style="26" hidden="1" customWidth="1"/>
    <col min="10899" max="10899" width="1.5703125" style="26" customWidth="1"/>
    <col min="10900" max="10901" width="0" style="26" hidden="1" customWidth="1"/>
    <col min="10902" max="10902" width="21.5703125" style="26" bestFit="1" customWidth="1"/>
    <col min="10903" max="10903" width="16.5703125" style="26" customWidth="1"/>
    <col min="10904" max="11144" width="10.7109375" style="26"/>
    <col min="11145" max="11145" width="62" style="26" customWidth="1"/>
    <col min="11146" max="11146" width="24.42578125" style="26" customWidth="1"/>
    <col min="11147" max="11147" width="23.5703125" style="26" bestFit="1" customWidth="1"/>
    <col min="11148" max="11148" width="23.5703125" style="26" customWidth="1"/>
    <col min="11149" max="11149" width="0.5703125" style="26" customWidth="1"/>
    <col min="11150" max="11150" width="23.5703125" style="26" customWidth="1"/>
    <col min="11151" max="11154" width="0" style="26" hidden="1" customWidth="1"/>
    <col min="11155" max="11155" width="1.5703125" style="26" customWidth="1"/>
    <col min="11156" max="11157" width="0" style="26" hidden="1" customWidth="1"/>
    <col min="11158" max="11158" width="21.5703125" style="26" bestFit="1" customWidth="1"/>
    <col min="11159" max="11159" width="16.5703125" style="26" customWidth="1"/>
    <col min="11160" max="11400" width="10.7109375" style="26"/>
    <col min="11401" max="11401" width="62" style="26" customWidth="1"/>
    <col min="11402" max="11402" width="24.42578125" style="26" customWidth="1"/>
    <col min="11403" max="11403" width="23.5703125" style="26" bestFit="1" customWidth="1"/>
    <col min="11404" max="11404" width="23.5703125" style="26" customWidth="1"/>
    <col min="11405" max="11405" width="0.5703125" style="26" customWidth="1"/>
    <col min="11406" max="11406" width="23.5703125" style="26" customWidth="1"/>
    <col min="11407" max="11410" width="0" style="26" hidden="1" customWidth="1"/>
    <col min="11411" max="11411" width="1.5703125" style="26" customWidth="1"/>
    <col min="11412" max="11413" width="0" style="26" hidden="1" customWidth="1"/>
    <col min="11414" max="11414" width="21.5703125" style="26" bestFit="1" customWidth="1"/>
    <col min="11415" max="11415" width="16.5703125" style="26" customWidth="1"/>
    <col min="11416" max="11656" width="10.7109375" style="26"/>
    <col min="11657" max="11657" width="62" style="26" customWidth="1"/>
    <col min="11658" max="11658" width="24.42578125" style="26" customWidth="1"/>
    <col min="11659" max="11659" width="23.5703125" style="26" bestFit="1" customWidth="1"/>
    <col min="11660" max="11660" width="23.5703125" style="26" customWidth="1"/>
    <col min="11661" max="11661" width="0.5703125" style="26" customWidth="1"/>
    <col min="11662" max="11662" width="23.5703125" style="26" customWidth="1"/>
    <col min="11663" max="11666" width="0" style="26" hidden="1" customWidth="1"/>
    <col min="11667" max="11667" width="1.5703125" style="26" customWidth="1"/>
    <col min="11668" max="11669" width="0" style="26" hidden="1" customWidth="1"/>
    <col min="11670" max="11670" width="21.5703125" style="26" bestFit="1" customWidth="1"/>
    <col min="11671" max="11671" width="16.5703125" style="26" customWidth="1"/>
    <col min="11672" max="11912" width="10.7109375" style="26"/>
    <col min="11913" max="11913" width="62" style="26" customWidth="1"/>
    <col min="11914" max="11914" width="24.42578125" style="26" customWidth="1"/>
    <col min="11915" max="11915" width="23.5703125" style="26" bestFit="1" customWidth="1"/>
    <col min="11916" max="11916" width="23.5703125" style="26" customWidth="1"/>
    <col min="11917" max="11917" width="0.5703125" style="26" customWidth="1"/>
    <col min="11918" max="11918" width="23.5703125" style="26" customWidth="1"/>
    <col min="11919" max="11922" width="0" style="26" hidden="1" customWidth="1"/>
    <col min="11923" max="11923" width="1.5703125" style="26" customWidth="1"/>
    <col min="11924" max="11925" width="0" style="26" hidden="1" customWidth="1"/>
    <col min="11926" max="11926" width="21.5703125" style="26" bestFit="1" customWidth="1"/>
    <col min="11927" max="11927" width="16.5703125" style="26" customWidth="1"/>
    <col min="11928" max="12168" width="10.7109375" style="26"/>
    <col min="12169" max="12169" width="62" style="26" customWidth="1"/>
    <col min="12170" max="12170" width="24.42578125" style="26" customWidth="1"/>
    <col min="12171" max="12171" width="23.5703125" style="26" bestFit="1" customWidth="1"/>
    <col min="12172" max="12172" width="23.5703125" style="26" customWidth="1"/>
    <col min="12173" max="12173" width="0.5703125" style="26" customWidth="1"/>
    <col min="12174" max="12174" width="23.5703125" style="26" customWidth="1"/>
    <col min="12175" max="12178" width="0" style="26" hidden="1" customWidth="1"/>
    <col min="12179" max="12179" width="1.5703125" style="26" customWidth="1"/>
    <col min="12180" max="12181" width="0" style="26" hidden="1" customWidth="1"/>
    <col min="12182" max="12182" width="21.5703125" style="26" bestFit="1" customWidth="1"/>
    <col min="12183" max="12183" width="16.5703125" style="26" customWidth="1"/>
    <col min="12184" max="12424" width="10.7109375" style="26"/>
    <col min="12425" max="12425" width="62" style="26" customWidth="1"/>
    <col min="12426" max="12426" width="24.42578125" style="26" customWidth="1"/>
    <col min="12427" max="12427" width="23.5703125" style="26" bestFit="1" customWidth="1"/>
    <col min="12428" max="12428" width="23.5703125" style="26" customWidth="1"/>
    <col min="12429" max="12429" width="0.5703125" style="26" customWidth="1"/>
    <col min="12430" max="12430" width="23.5703125" style="26" customWidth="1"/>
    <col min="12431" max="12434" width="0" style="26" hidden="1" customWidth="1"/>
    <col min="12435" max="12435" width="1.5703125" style="26" customWidth="1"/>
    <col min="12436" max="12437" width="0" style="26" hidden="1" customWidth="1"/>
    <col min="12438" max="12438" width="21.5703125" style="26" bestFit="1" customWidth="1"/>
    <col min="12439" max="12439" width="16.5703125" style="26" customWidth="1"/>
    <col min="12440" max="12680" width="10.7109375" style="26"/>
    <col min="12681" max="12681" width="62" style="26" customWidth="1"/>
    <col min="12682" max="12682" width="24.42578125" style="26" customWidth="1"/>
    <col min="12683" max="12683" width="23.5703125" style="26" bestFit="1" customWidth="1"/>
    <col min="12684" max="12684" width="23.5703125" style="26" customWidth="1"/>
    <col min="12685" max="12685" width="0.5703125" style="26" customWidth="1"/>
    <col min="12686" max="12686" width="23.5703125" style="26" customWidth="1"/>
    <col min="12687" max="12690" width="0" style="26" hidden="1" customWidth="1"/>
    <col min="12691" max="12691" width="1.5703125" style="26" customWidth="1"/>
    <col min="12692" max="12693" width="0" style="26" hidden="1" customWidth="1"/>
    <col min="12694" max="12694" width="21.5703125" style="26" bestFit="1" customWidth="1"/>
    <col min="12695" max="12695" width="16.5703125" style="26" customWidth="1"/>
    <col min="12696" max="12936" width="10.7109375" style="26"/>
    <col min="12937" max="12937" width="62" style="26" customWidth="1"/>
    <col min="12938" max="12938" width="24.42578125" style="26" customWidth="1"/>
    <col min="12939" max="12939" width="23.5703125" style="26" bestFit="1" customWidth="1"/>
    <col min="12940" max="12940" width="23.5703125" style="26" customWidth="1"/>
    <col min="12941" max="12941" width="0.5703125" style="26" customWidth="1"/>
    <col min="12942" max="12942" width="23.5703125" style="26" customWidth="1"/>
    <col min="12943" max="12946" width="0" style="26" hidden="1" customWidth="1"/>
    <col min="12947" max="12947" width="1.5703125" style="26" customWidth="1"/>
    <col min="12948" max="12949" width="0" style="26" hidden="1" customWidth="1"/>
    <col min="12950" max="12950" width="21.5703125" style="26" bestFit="1" customWidth="1"/>
    <col min="12951" max="12951" width="16.5703125" style="26" customWidth="1"/>
    <col min="12952" max="13192" width="10.7109375" style="26"/>
    <col min="13193" max="13193" width="62" style="26" customWidth="1"/>
    <col min="13194" max="13194" width="24.42578125" style="26" customWidth="1"/>
    <col min="13195" max="13195" width="23.5703125" style="26" bestFit="1" customWidth="1"/>
    <col min="13196" max="13196" width="23.5703125" style="26" customWidth="1"/>
    <col min="13197" max="13197" width="0.5703125" style="26" customWidth="1"/>
    <col min="13198" max="13198" width="23.5703125" style="26" customWidth="1"/>
    <col min="13199" max="13202" width="0" style="26" hidden="1" customWidth="1"/>
    <col min="13203" max="13203" width="1.5703125" style="26" customWidth="1"/>
    <col min="13204" max="13205" width="0" style="26" hidden="1" customWidth="1"/>
    <col min="13206" max="13206" width="21.5703125" style="26" bestFit="1" customWidth="1"/>
    <col min="13207" max="13207" width="16.5703125" style="26" customWidth="1"/>
    <col min="13208" max="13448" width="10.7109375" style="26"/>
    <col min="13449" max="13449" width="62" style="26" customWidth="1"/>
    <col min="13450" max="13450" width="24.42578125" style="26" customWidth="1"/>
    <col min="13451" max="13451" width="23.5703125" style="26" bestFit="1" customWidth="1"/>
    <col min="13452" max="13452" width="23.5703125" style="26" customWidth="1"/>
    <col min="13453" max="13453" width="0.5703125" style="26" customWidth="1"/>
    <col min="13454" max="13454" width="23.5703125" style="26" customWidth="1"/>
    <col min="13455" max="13458" width="0" style="26" hidden="1" customWidth="1"/>
    <col min="13459" max="13459" width="1.5703125" style="26" customWidth="1"/>
    <col min="13460" max="13461" width="0" style="26" hidden="1" customWidth="1"/>
    <col min="13462" max="13462" width="21.5703125" style="26" bestFit="1" customWidth="1"/>
    <col min="13463" max="13463" width="16.5703125" style="26" customWidth="1"/>
    <col min="13464" max="13704" width="10.7109375" style="26"/>
    <col min="13705" max="13705" width="62" style="26" customWidth="1"/>
    <col min="13706" max="13706" width="24.42578125" style="26" customWidth="1"/>
    <col min="13707" max="13707" width="23.5703125" style="26" bestFit="1" customWidth="1"/>
    <col min="13708" max="13708" width="23.5703125" style="26" customWidth="1"/>
    <col min="13709" max="13709" width="0.5703125" style="26" customWidth="1"/>
    <col min="13710" max="13710" width="23.5703125" style="26" customWidth="1"/>
    <col min="13711" max="13714" width="0" style="26" hidden="1" customWidth="1"/>
    <col min="13715" max="13715" width="1.5703125" style="26" customWidth="1"/>
    <col min="13716" max="13717" width="0" style="26" hidden="1" customWidth="1"/>
    <col min="13718" max="13718" width="21.5703125" style="26" bestFit="1" customWidth="1"/>
    <col min="13719" max="13719" width="16.5703125" style="26" customWidth="1"/>
    <col min="13720" max="13960" width="10.7109375" style="26"/>
    <col min="13961" max="13961" width="62" style="26" customWidth="1"/>
    <col min="13962" max="13962" width="24.42578125" style="26" customWidth="1"/>
    <col min="13963" max="13963" width="23.5703125" style="26" bestFit="1" customWidth="1"/>
    <col min="13964" max="13964" width="23.5703125" style="26" customWidth="1"/>
    <col min="13965" max="13965" width="0.5703125" style="26" customWidth="1"/>
    <col min="13966" max="13966" width="23.5703125" style="26" customWidth="1"/>
    <col min="13967" max="13970" width="0" style="26" hidden="1" customWidth="1"/>
    <col min="13971" max="13971" width="1.5703125" style="26" customWidth="1"/>
    <col min="13972" max="13973" width="0" style="26" hidden="1" customWidth="1"/>
    <col min="13974" max="13974" width="21.5703125" style="26" bestFit="1" customWidth="1"/>
    <col min="13975" max="13975" width="16.5703125" style="26" customWidth="1"/>
    <col min="13976" max="14216" width="10.7109375" style="26"/>
    <col min="14217" max="14217" width="62" style="26" customWidth="1"/>
    <col min="14218" max="14218" width="24.42578125" style="26" customWidth="1"/>
    <col min="14219" max="14219" width="23.5703125" style="26" bestFit="1" customWidth="1"/>
    <col min="14220" max="14220" width="23.5703125" style="26" customWidth="1"/>
    <col min="14221" max="14221" width="0.5703125" style="26" customWidth="1"/>
    <col min="14222" max="14222" width="23.5703125" style="26" customWidth="1"/>
    <col min="14223" max="14226" width="0" style="26" hidden="1" customWidth="1"/>
    <col min="14227" max="14227" width="1.5703125" style="26" customWidth="1"/>
    <col min="14228" max="14229" width="0" style="26" hidden="1" customWidth="1"/>
    <col min="14230" max="14230" width="21.5703125" style="26" bestFit="1" customWidth="1"/>
    <col min="14231" max="14231" width="16.5703125" style="26" customWidth="1"/>
    <col min="14232" max="14472" width="10.7109375" style="26"/>
    <col min="14473" max="14473" width="62" style="26" customWidth="1"/>
    <col min="14474" max="14474" width="24.42578125" style="26" customWidth="1"/>
    <col min="14475" max="14475" width="23.5703125" style="26" bestFit="1" customWidth="1"/>
    <col min="14476" max="14476" width="23.5703125" style="26" customWidth="1"/>
    <col min="14477" max="14477" width="0.5703125" style="26" customWidth="1"/>
    <col min="14478" max="14478" width="23.5703125" style="26" customWidth="1"/>
    <col min="14479" max="14482" width="0" style="26" hidden="1" customWidth="1"/>
    <col min="14483" max="14483" width="1.5703125" style="26" customWidth="1"/>
    <col min="14484" max="14485" width="0" style="26" hidden="1" customWidth="1"/>
    <col min="14486" max="14486" width="21.5703125" style="26" bestFit="1" customWidth="1"/>
    <col min="14487" max="14487" width="16.5703125" style="26" customWidth="1"/>
    <col min="14488" max="14728" width="10.7109375" style="26"/>
    <col min="14729" max="14729" width="62" style="26" customWidth="1"/>
    <col min="14730" max="14730" width="24.42578125" style="26" customWidth="1"/>
    <col min="14731" max="14731" width="23.5703125" style="26" bestFit="1" customWidth="1"/>
    <col min="14732" max="14732" width="23.5703125" style="26" customWidth="1"/>
    <col min="14733" max="14733" width="0.5703125" style="26" customWidth="1"/>
    <col min="14734" max="14734" width="23.5703125" style="26" customWidth="1"/>
    <col min="14735" max="14738" width="0" style="26" hidden="1" customWidth="1"/>
    <col min="14739" max="14739" width="1.5703125" style="26" customWidth="1"/>
    <col min="14740" max="14741" width="0" style="26" hidden="1" customWidth="1"/>
    <col min="14742" max="14742" width="21.5703125" style="26" bestFit="1" customWidth="1"/>
    <col min="14743" max="14743" width="16.5703125" style="26" customWidth="1"/>
    <col min="14744" max="14984" width="10.7109375" style="26"/>
    <col min="14985" max="14985" width="62" style="26" customWidth="1"/>
    <col min="14986" max="14986" width="24.42578125" style="26" customWidth="1"/>
    <col min="14987" max="14987" width="23.5703125" style="26" bestFit="1" customWidth="1"/>
    <col min="14988" max="14988" width="23.5703125" style="26" customWidth="1"/>
    <col min="14989" max="14989" width="0.5703125" style="26" customWidth="1"/>
    <col min="14990" max="14990" width="23.5703125" style="26" customWidth="1"/>
    <col min="14991" max="14994" width="0" style="26" hidden="1" customWidth="1"/>
    <col min="14995" max="14995" width="1.5703125" style="26" customWidth="1"/>
    <col min="14996" max="14997" width="0" style="26" hidden="1" customWidth="1"/>
    <col min="14998" max="14998" width="21.5703125" style="26" bestFit="1" customWidth="1"/>
    <col min="14999" max="14999" width="16.5703125" style="26" customWidth="1"/>
    <col min="15000" max="15240" width="10.7109375" style="26"/>
    <col min="15241" max="15241" width="62" style="26" customWidth="1"/>
    <col min="15242" max="15242" width="24.42578125" style="26" customWidth="1"/>
    <col min="15243" max="15243" width="23.5703125" style="26" bestFit="1" customWidth="1"/>
    <col min="15244" max="15244" width="23.5703125" style="26" customWidth="1"/>
    <col min="15245" max="15245" width="0.5703125" style="26" customWidth="1"/>
    <col min="15246" max="15246" width="23.5703125" style="26" customWidth="1"/>
    <col min="15247" max="15250" width="0" style="26" hidden="1" customWidth="1"/>
    <col min="15251" max="15251" width="1.5703125" style="26" customWidth="1"/>
    <col min="15252" max="15253" width="0" style="26" hidden="1" customWidth="1"/>
    <col min="15254" max="15254" width="21.5703125" style="26" bestFit="1" customWidth="1"/>
    <col min="15255" max="15255" width="16.5703125" style="26" customWidth="1"/>
    <col min="15256" max="15496" width="10.7109375" style="26"/>
    <col min="15497" max="15497" width="62" style="26" customWidth="1"/>
    <col min="15498" max="15498" width="24.42578125" style="26" customWidth="1"/>
    <col min="15499" max="15499" width="23.5703125" style="26" bestFit="1" customWidth="1"/>
    <col min="15500" max="15500" width="23.5703125" style="26" customWidth="1"/>
    <col min="15501" max="15501" width="0.5703125" style="26" customWidth="1"/>
    <col min="15502" max="15502" width="23.5703125" style="26" customWidth="1"/>
    <col min="15503" max="15506" width="0" style="26" hidden="1" customWidth="1"/>
    <col min="15507" max="15507" width="1.5703125" style="26" customWidth="1"/>
    <col min="15508" max="15509" width="0" style="26" hidden="1" customWidth="1"/>
    <col min="15510" max="15510" width="21.5703125" style="26" bestFit="1" customWidth="1"/>
    <col min="15511" max="15511" width="16.5703125" style="26" customWidth="1"/>
    <col min="15512" max="15752" width="10.7109375" style="26"/>
    <col min="15753" max="15753" width="62" style="26" customWidth="1"/>
    <col min="15754" max="15754" width="24.42578125" style="26" customWidth="1"/>
    <col min="15755" max="15755" width="23.5703125" style="26" bestFit="1" customWidth="1"/>
    <col min="15756" max="15756" width="23.5703125" style="26" customWidth="1"/>
    <col min="15757" max="15757" width="0.5703125" style="26" customWidth="1"/>
    <col min="15758" max="15758" width="23.5703125" style="26" customWidth="1"/>
    <col min="15759" max="15762" width="0" style="26" hidden="1" customWidth="1"/>
    <col min="15763" max="15763" width="1.5703125" style="26" customWidth="1"/>
    <col min="15764" max="15765" width="0" style="26" hidden="1" customWidth="1"/>
    <col min="15766" max="15766" width="21.5703125" style="26" bestFit="1" customWidth="1"/>
    <col min="15767" max="15767" width="16.5703125" style="26" customWidth="1"/>
    <col min="15768" max="16008" width="10.7109375" style="26"/>
    <col min="16009" max="16009" width="62" style="26" customWidth="1"/>
    <col min="16010" max="16010" width="24.42578125" style="26" customWidth="1"/>
    <col min="16011" max="16011" width="23.5703125" style="26" bestFit="1" customWidth="1"/>
    <col min="16012" max="16012" width="23.5703125" style="26" customWidth="1"/>
    <col min="16013" max="16013" width="0.5703125" style="26" customWidth="1"/>
    <col min="16014" max="16014" width="23.5703125" style="26" customWidth="1"/>
    <col min="16015" max="16018" width="0" style="26" hidden="1" customWidth="1"/>
    <col min="16019" max="16019" width="1.5703125" style="26" customWidth="1"/>
    <col min="16020" max="16021" width="0" style="26" hidden="1" customWidth="1"/>
    <col min="16022" max="16022" width="21.5703125" style="26" bestFit="1" customWidth="1"/>
    <col min="16023" max="16023" width="16.5703125" style="26" customWidth="1"/>
    <col min="16024" max="16270" width="10.7109375" style="26"/>
    <col min="16271" max="16274" width="10.85546875" style="26" customWidth="1"/>
    <col min="16275" max="16282" width="10.7109375" style="26"/>
    <col min="16283" max="16384" width="10.85546875" style="26" customWidth="1"/>
  </cols>
  <sheetData>
    <row r="1" spans="1:8" s="1" customFormat="1" ht="1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s="1" customFormat="1" ht="18" customHeight="1" x14ac:dyDescent="0.2">
      <c r="A2" s="99"/>
      <c r="B2" s="99"/>
      <c r="C2" s="99"/>
      <c r="D2" s="99"/>
      <c r="E2" s="99"/>
      <c r="F2" s="99"/>
      <c r="G2" s="99"/>
      <c r="H2" s="99"/>
    </row>
    <row r="3" spans="1:8" s="1" customFormat="1" ht="24.75" customHeight="1" x14ac:dyDescent="0.2">
      <c r="A3" s="19"/>
      <c r="B3" s="20"/>
      <c r="C3" s="21"/>
      <c r="D3" s="21"/>
      <c r="E3" s="21"/>
      <c r="F3" s="21"/>
      <c r="G3" s="22"/>
      <c r="H3" s="51"/>
    </row>
    <row r="4" spans="1:8" s="1" customFormat="1" ht="15.75" customHeight="1" x14ac:dyDescent="0.2">
      <c r="A4" s="22"/>
      <c r="B4" s="22"/>
      <c r="C4" s="22"/>
      <c r="D4" s="22"/>
      <c r="E4" s="22"/>
      <c r="F4" s="22"/>
      <c r="G4" s="22"/>
      <c r="H4" s="51"/>
    </row>
    <row r="5" spans="1:8" s="1" customFormat="1" ht="23.25" customHeight="1" x14ac:dyDescent="0.2">
      <c r="A5" s="22"/>
      <c r="B5" s="22"/>
      <c r="C5" s="22"/>
      <c r="D5" s="22"/>
      <c r="E5" s="22"/>
      <c r="F5" s="22"/>
      <c r="G5" s="22"/>
      <c r="H5" s="51"/>
    </row>
    <row r="6" spans="1:8" s="1" customFormat="1" ht="25.5" x14ac:dyDescent="0.2">
      <c r="A6" s="19"/>
      <c r="B6" s="23" t="s">
        <v>189</v>
      </c>
      <c r="C6" s="24"/>
      <c r="D6" s="24"/>
      <c r="E6" s="24"/>
      <c r="F6" s="24"/>
      <c r="G6" s="24"/>
      <c r="H6" s="52"/>
    </row>
    <row r="7" spans="1:8" ht="27" customHeight="1" x14ac:dyDescent="0.2">
      <c r="A7" s="100" t="s">
        <v>167</v>
      </c>
      <c r="B7" s="101"/>
      <c r="C7" s="101"/>
      <c r="D7" s="101"/>
      <c r="E7" s="101"/>
      <c r="F7" s="102"/>
      <c r="G7" s="25"/>
      <c r="H7" s="90" t="s">
        <v>184</v>
      </c>
    </row>
    <row r="8" spans="1:8" x14ac:dyDescent="0.2">
      <c r="H8" s="53"/>
    </row>
    <row r="9" spans="1:8" ht="15" x14ac:dyDescent="0.2">
      <c r="A9" s="112" t="s">
        <v>188</v>
      </c>
      <c r="B9" s="113"/>
      <c r="C9" s="113"/>
      <c r="D9" s="113"/>
      <c r="E9" s="113"/>
      <c r="F9" s="114"/>
      <c r="G9" s="28"/>
      <c r="H9" s="98">
        <f>H214+H209+H160+H11</f>
        <v>75193983989</v>
      </c>
    </row>
    <row r="10" spans="1:8" ht="15.75" customHeight="1" x14ac:dyDescent="0.2">
      <c r="A10" s="96"/>
      <c r="B10" s="31"/>
      <c r="C10" s="31"/>
      <c r="D10" s="31"/>
      <c r="E10" s="31"/>
      <c r="F10" s="97"/>
      <c r="G10" s="31"/>
      <c r="H10" s="66"/>
    </row>
    <row r="11" spans="1:8" ht="21" customHeight="1" x14ac:dyDescent="0.25">
      <c r="A11" s="103" t="s">
        <v>0</v>
      </c>
      <c r="B11" s="104"/>
      <c r="C11" s="104"/>
      <c r="D11" s="104"/>
      <c r="E11" s="104"/>
      <c r="F11" s="105"/>
      <c r="G11" s="31"/>
      <c r="H11" s="69">
        <f>H12+H33+H36+H40+H140+H146</f>
        <v>3092738249</v>
      </c>
    </row>
    <row r="12" spans="1:8" ht="20.25" customHeight="1" x14ac:dyDescent="0.25">
      <c r="A12" s="5"/>
      <c r="B12" s="106" t="s">
        <v>1</v>
      </c>
      <c r="C12" s="106"/>
      <c r="D12" s="106"/>
      <c r="E12" s="106"/>
      <c r="F12" s="107"/>
      <c r="G12" s="31"/>
      <c r="H12" s="57">
        <f>H13+H18+H20+H23+H25+H27+H28+H30</f>
        <v>1353843386</v>
      </c>
    </row>
    <row r="13" spans="1:8" s="25" customFormat="1" ht="20.25" customHeight="1" x14ac:dyDescent="0.25">
      <c r="A13" s="2"/>
      <c r="B13" s="4"/>
      <c r="C13" s="106" t="s">
        <v>129</v>
      </c>
      <c r="D13" s="106"/>
      <c r="E13" s="106"/>
      <c r="F13" s="107"/>
      <c r="H13" s="58">
        <f>SUM(H14:H17)</f>
        <v>38818744</v>
      </c>
    </row>
    <row r="14" spans="1:8" s="25" customFormat="1" ht="20.25" customHeight="1" x14ac:dyDescent="0.2">
      <c r="A14" s="2"/>
      <c r="B14" s="4"/>
      <c r="C14" s="4"/>
      <c r="D14" s="108" t="s">
        <v>2</v>
      </c>
      <c r="E14" s="108"/>
      <c r="F14" s="109"/>
      <c r="H14" s="59">
        <v>1200000</v>
      </c>
    </row>
    <row r="15" spans="1:8" s="25" customFormat="1" ht="20.25" customHeight="1" x14ac:dyDescent="0.2">
      <c r="A15" s="2"/>
      <c r="B15" s="4"/>
      <c r="C15" s="4"/>
      <c r="D15" s="108" t="s">
        <v>3</v>
      </c>
      <c r="E15" s="108"/>
      <c r="F15" s="109"/>
      <c r="H15" s="59">
        <v>1</v>
      </c>
    </row>
    <row r="16" spans="1:8" s="25" customFormat="1" ht="31.5" customHeight="1" x14ac:dyDescent="0.2">
      <c r="A16" s="2"/>
      <c r="B16" s="4"/>
      <c r="C16" s="4"/>
      <c r="D16" s="108" t="s">
        <v>4</v>
      </c>
      <c r="E16" s="108"/>
      <c r="F16" s="109"/>
      <c r="H16" s="59">
        <v>37166899</v>
      </c>
    </row>
    <row r="17" spans="1:8" s="25" customFormat="1" ht="20.25" customHeight="1" x14ac:dyDescent="0.2">
      <c r="A17" s="2"/>
      <c r="B17" s="4"/>
      <c r="C17" s="4"/>
      <c r="D17" s="108" t="s">
        <v>5</v>
      </c>
      <c r="E17" s="108"/>
      <c r="F17" s="109"/>
      <c r="H17" s="59">
        <v>451844</v>
      </c>
    </row>
    <row r="18" spans="1:8" s="25" customFormat="1" ht="20.25" customHeight="1" x14ac:dyDescent="0.25">
      <c r="A18" s="2"/>
      <c r="B18" s="4"/>
      <c r="C18" s="106" t="s">
        <v>130</v>
      </c>
      <c r="D18" s="106"/>
      <c r="E18" s="106"/>
      <c r="F18" s="107"/>
      <c r="H18" s="58">
        <f>H19</f>
        <v>19341934</v>
      </c>
    </row>
    <row r="19" spans="1:8" s="25" customFormat="1" ht="20.25" customHeight="1" x14ac:dyDescent="0.2">
      <c r="A19" s="2"/>
      <c r="B19" s="4"/>
      <c r="C19" s="4"/>
      <c r="D19" s="108" t="s">
        <v>6</v>
      </c>
      <c r="E19" s="108"/>
      <c r="F19" s="109"/>
      <c r="H19" s="59">
        <v>19341934</v>
      </c>
    </row>
    <row r="20" spans="1:8" s="25" customFormat="1" ht="20.25" customHeight="1" x14ac:dyDescent="0.25">
      <c r="A20" s="2"/>
      <c r="B20" s="4"/>
      <c r="C20" s="119" t="s">
        <v>131</v>
      </c>
      <c r="D20" s="119"/>
      <c r="E20" s="119"/>
      <c r="F20" s="120"/>
      <c r="H20" s="58">
        <f>SUM(H21:H22)</f>
        <v>37803279</v>
      </c>
    </row>
    <row r="21" spans="1:8" s="25" customFormat="1" ht="20.25" customHeight="1" x14ac:dyDescent="0.2">
      <c r="A21" s="2"/>
      <c r="B21" s="4"/>
      <c r="C21" s="4"/>
      <c r="D21" s="110" t="s">
        <v>7</v>
      </c>
      <c r="E21" s="110"/>
      <c r="F21" s="111"/>
      <c r="H21" s="60">
        <v>3104529</v>
      </c>
    </row>
    <row r="22" spans="1:8" s="25" customFormat="1" ht="20.25" customHeight="1" x14ac:dyDescent="0.2">
      <c r="A22" s="2"/>
      <c r="B22" s="4"/>
      <c r="C22" s="4"/>
      <c r="D22" s="108" t="s">
        <v>8</v>
      </c>
      <c r="E22" s="108"/>
      <c r="F22" s="109"/>
      <c r="H22" s="60">
        <v>34698750</v>
      </c>
    </row>
    <row r="23" spans="1:8" s="25" customFormat="1" ht="20.25" customHeight="1" x14ac:dyDescent="0.25">
      <c r="A23" s="2"/>
      <c r="B23" s="4"/>
      <c r="C23" s="106" t="s">
        <v>132</v>
      </c>
      <c r="D23" s="106"/>
      <c r="E23" s="106"/>
      <c r="F23" s="107"/>
      <c r="H23" s="58">
        <f>H24</f>
        <v>1064616258</v>
      </c>
    </row>
    <row r="24" spans="1:8" s="25" customFormat="1" ht="20.25" customHeight="1" x14ac:dyDescent="0.2">
      <c r="A24" s="2"/>
      <c r="B24" s="4"/>
      <c r="C24" s="4"/>
      <c r="D24" s="108" t="s">
        <v>133</v>
      </c>
      <c r="E24" s="108"/>
      <c r="F24" s="109"/>
      <c r="H24" s="61">
        <v>1064616258</v>
      </c>
    </row>
    <row r="25" spans="1:8" s="25" customFormat="1" ht="20.25" customHeight="1" x14ac:dyDescent="0.25">
      <c r="A25" s="2"/>
      <c r="B25" s="4"/>
      <c r="C25" s="115" t="s">
        <v>168</v>
      </c>
      <c r="D25" s="115"/>
      <c r="E25" s="115"/>
      <c r="F25" s="116"/>
      <c r="H25" s="58">
        <f>H26</f>
        <v>3722570</v>
      </c>
    </row>
    <row r="26" spans="1:8" s="25" customFormat="1" ht="20.25" customHeight="1" x14ac:dyDescent="0.2">
      <c r="A26" s="2"/>
      <c r="B26" s="4"/>
      <c r="C26" s="4"/>
      <c r="D26" s="117" t="s">
        <v>169</v>
      </c>
      <c r="E26" s="117"/>
      <c r="F26" s="118"/>
      <c r="H26" s="59">
        <v>3722570</v>
      </c>
    </row>
    <row r="27" spans="1:8" s="25" customFormat="1" ht="20.25" customHeight="1" x14ac:dyDescent="0.25">
      <c r="A27" s="2"/>
      <c r="B27" s="4"/>
      <c r="C27" s="106" t="s">
        <v>134</v>
      </c>
      <c r="D27" s="106"/>
      <c r="E27" s="106"/>
      <c r="F27" s="107"/>
      <c r="H27" s="62">
        <v>13055606</v>
      </c>
    </row>
    <row r="28" spans="1:8" s="25" customFormat="1" ht="20.25" customHeight="1" x14ac:dyDescent="0.25">
      <c r="A28" s="2"/>
      <c r="B28" s="4"/>
      <c r="C28" s="106" t="s">
        <v>170</v>
      </c>
      <c r="D28" s="106"/>
      <c r="E28" s="106"/>
      <c r="F28" s="107"/>
      <c r="H28" s="58">
        <f>H29</f>
        <v>176484994</v>
      </c>
    </row>
    <row r="29" spans="1:8" s="25" customFormat="1" ht="20.25" customHeight="1" x14ac:dyDescent="0.2">
      <c r="A29" s="2"/>
      <c r="B29" s="4"/>
      <c r="C29" s="4"/>
      <c r="D29" s="108" t="s">
        <v>9</v>
      </c>
      <c r="E29" s="108"/>
      <c r="F29" s="109"/>
      <c r="H29" s="59">
        <v>176484994</v>
      </c>
    </row>
    <row r="30" spans="1:8" s="25" customFormat="1" ht="33" customHeight="1" x14ac:dyDescent="0.25">
      <c r="A30" s="2"/>
      <c r="B30" s="4"/>
      <c r="C30" s="106" t="s">
        <v>135</v>
      </c>
      <c r="D30" s="106"/>
      <c r="E30" s="106"/>
      <c r="F30" s="107"/>
      <c r="H30" s="62">
        <v>1</v>
      </c>
    </row>
    <row r="31" spans="1:8" s="25" customFormat="1" x14ac:dyDescent="0.2">
      <c r="A31" s="27"/>
      <c r="B31" s="28"/>
      <c r="C31" s="28"/>
      <c r="D31" s="28"/>
      <c r="E31" s="28"/>
      <c r="F31" s="29"/>
      <c r="H31" s="63"/>
    </row>
    <row r="32" spans="1:8" s="25" customFormat="1" x14ac:dyDescent="0.2">
      <c r="A32" s="27"/>
      <c r="B32" s="28"/>
      <c r="C32" s="28"/>
      <c r="D32" s="28"/>
      <c r="E32" s="28"/>
      <c r="F32" s="29"/>
      <c r="H32" s="63"/>
    </row>
    <row r="33" spans="1:8" s="25" customFormat="1" ht="15" x14ac:dyDescent="0.25">
      <c r="A33" s="5"/>
      <c r="B33" s="106" t="s">
        <v>10</v>
      </c>
      <c r="C33" s="106"/>
      <c r="D33" s="106"/>
      <c r="E33" s="106"/>
      <c r="F33" s="107"/>
      <c r="H33" s="91">
        <f>SUM(H34)</f>
        <v>0</v>
      </c>
    </row>
    <row r="34" spans="1:8" s="25" customFormat="1" x14ac:dyDescent="0.2">
      <c r="A34" s="5"/>
      <c r="B34" s="6"/>
      <c r="C34" s="6"/>
      <c r="D34" s="108" t="s">
        <v>11</v>
      </c>
      <c r="E34" s="108"/>
      <c r="F34" s="109"/>
      <c r="H34" s="92">
        <v>0</v>
      </c>
    </row>
    <row r="35" spans="1:8" ht="15" x14ac:dyDescent="0.2">
      <c r="A35" s="5"/>
      <c r="B35" s="6"/>
      <c r="C35" s="6"/>
      <c r="D35" s="16"/>
      <c r="E35" s="16"/>
      <c r="F35" s="30"/>
      <c r="H35" s="92"/>
    </row>
    <row r="36" spans="1:8" ht="15" x14ac:dyDescent="0.25">
      <c r="A36" s="2"/>
      <c r="B36" s="106" t="s">
        <v>12</v>
      </c>
      <c r="C36" s="106"/>
      <c r="D36" s="106"/>
      <c r="E36" s="106"/>
      <c r="F36" s="107"/>
      <c r="H36" s="91">
        <f>SUM(H37)</f>
        <v>0</v>
      </c>
    </row>
    <row r="37" spans="1:8" s="25" customFormat="1" x14ac:dyDescent="0.2">
      <c r="A37" s="2"/>
      <c r="B37" s="4"/>
      <c r="C37" s="4"/>
      <c r="D37" s="108" t="s">
        <v>171</v>
      </c>
      <c r="E37" s="108"/>
      <c r="F37" s="109"/>
      <c r="H37" s="92">
        <v>0</v>
      </c>
    </row>
    <row r="38" spans="1:8" x14ac:dyDescent="0.2">
      <c r="A38" s="27"/>
      <c r="B38" s="28"/>
      <c r="C38" s="28"/>
      <c r="D38" s="28"/>
      <c r="E38" s="28"/>
      <c r="F38" s="29"/>
      <c r="G38" s="31"/>
      <c r="H38" s="64"/>
    </row>
    <row r="39" spans="1:8" x14ac:dyDescent="0.2">
      <c r="A39" s="27"/>
      <c r="B39" s="28"/>
      <c r="C39" s="28"/>
      <c r="D39" s="28"/>
      <c r="E39" s="28"/>
      <c r="F39" s="29"/>
      <c r="H39" s="64"/>
    </row>
    <row r="40" spans="1:8" ht="15" customHeight="1" x14ac:dyDescent="0.25">
      <c r="A40" s="2"/>
      <c r="B40" s="106" t="s">
        <v>13</v>
      </c>
      <c r="C40" s="106"/>
      <c r="D40" s="106"/>
      <c r="E40" s="106"/>
      <c r="F40" s="107"/>
      <c r="H40" s="57">
        <f>H41+H54+H111+H135+H136+H137</f>
        <v>1608751772</v>
      </c>
    </row>
    <row r="41" spans="1:8" s="25" customFormat="1" ht="25.5" customHeight="1" x14ac:dyDescent="0.25">
      <c r="A41" s="2"/>
      <c r="B41" s="4"/>
      <c r="C41" s="106" t="s">
        <v>136</v>
      </c>
      <c r="D41" s="106"/>
      <c r="E41" s="106"/>
      <c r="F41" s="107"/>
      <c r="H41" s="73">
        <f>SUM(H42+H47+H51)</f>
        <v>30469729</v>
      </c>
    </row>
    <row r="42" spans="1:8" s="25" customFormat="1" ht="15" customHeight="1" x14ac:dyDescent="0.25">
      <c r="A42" s="2"/>
      <c r="B42" s="4"/>
      <c r="C42" s="4"/>
      <c r="D42" s="106" t="s">
        <v>14</v>
      </c>
      <c r="E42" s="106"/>
      <c r="F42" s="107"/>
      <c r="H42" s="73">
        <f>SUM(H43:H46)</f>
        <v>2833183</v>
      </c>
    </row>
    <row r="43" spans="1:8" s="25" customFormat="1" ht="18" customHeight="1" x14ac:dyDescent="0.2">
      <c r="A43" s="2"/>
      <c r="B43" s="4"/>
      <c r="C43" s="4"/>
      <c r="D43" s="15"/>
      <c r="E43" s="108" t="s">
        <v>163</v>
      </c>
      <c r="F43" s="109"/>
      <c r="H43" s="74">
        <v>378788</v>
      </c>
    </row>
    <row r="44" spans="1:8" s="25" customFormat="1" ht="18" customHeight="1" x14ac:dyDescent="0.2">
      <c r="A44" s="2"/>
      <c r="B44" s="4"/>
      <c r="C44" s="4"/>
      <c r="D44" s="15"/>
      <c r="E44" s="108" t="s">
        <v>15</v>
      </c>
      <c r="F44" s="109"/>
      <c r="H44" s="74">
        <v>2142420</v>
      </c>
    </row>
    <row r="45" spans="1:8" s="25" customFormat="1" ht="18" customHeight="1" x14ac:dyDescent="0.2">
      <c r="A45" s="2"/>
      <c r="B45" s="4"/>
      <c r="C45" s="4"/>
      <c r="D45" s="15"/>
      <c r="E45" s="108" t="s">
        <v>16</v>
      </c>
      <c r="F45" s="109"/>
      <c r="H45" s="74">
        <v>106260</v>
      </c>
    </row>
    <row r="46" spans="1:8" s="25" customFormat="1" ht="18" customHeight="1" x14ac:dyDescent="0.2">
      <c r="A46" s="2"/>
      <c r="B46" s="4"/>
      <c r="C46" s="4"/>
      <c r="D46" s="15"/>
      <c r="E46" s="108" t="s">
        <v>119</v>
      </c>
      <c r="F46" s="109"/>
      <c r="H46" s="74">
        <v>205715</v>
      </c>
    </row>
    <row r="47" spans="1:8" s="25" customFormat="1" ht="17.25" customHeight="1" x14ac:dyDescent="0.25">
      <c r="A47" s="2"/>
      <c r="B47" s="4"/>
      <c r="C47" s="4"/>
      <c r="D47" s="106" t="s">
        <v>17</v>
      </c>
      <c r="E47" s="106"/>
      <c r="F47" s="107"/>
      <c r="H47" s="73">
        <f>SUM(H48:H50)</f>
        <v>12165614</v>
      </c>
    </row>
    <row r="48" spans="1:8" s="25" customFormat="1" ht="18.75" customHeight="1" x14ac:dyDescent="0.2">
      <c r="A48" s="2"/>
      <c r="B48" s="4"/>
      <c r="C48" s="4"/>
      <c r="D48" s="15"/>
      <c r="E48" s="108" t="s">
        <v>18</v>
      </c>
      <c r="F48" s="109"/>
      <c r="H48" s="74">
        <v>2020140</v>
      </c>
    </row>
    <row r="49" spans="1:8" s="25" customFormat="1" ht="18.75" customHeight="1" x14ac:dyDescent="0.2">
      <c r="A49" s="2"/>
      <c r="B49" s="4"/>
      <c r="C49" s="4"/>
      <c r="D49" s="15"/>
      <c r="E49" s="108" t="s">
        <v>164</v>
      </c>
      <c r="F49" s="109"/>
      <c r="H49" s="74">
        <v>10057108</v>
      </c>
    </row>
    <row r="50" spans="1:8" s="25" customFormat="1" ht="18.75" customHeight="1" x14ac:dyDescent="0.2">
      <c r="A50" s="2"/>
      <c r="B50" s="4"/>
      <c r="C50" s="4"/>
      <c r="D50" s="15"/>
      <c r="E50" s="108" t="s">
        <v>19</v>
      </c>
      <c r="F50" s="109"/>
      <c r="H50" s="74">
        <v>88366</v>
      </c>
    </row>
    <row r="51" spans="1:8" s="25" customFormat="1" ht="20.25" customHeight="1" x14ac:dyDescent="0.25">
      <c r="A51" s="2"/>
      <c r="B51" s="4"/>
      <c r="C51" s="4"/>
      <c r="D51" s="106" t="s">
        <v>20</v>
      </c>
      <c r="E51" s="106"/>
      <c r="F51" s="107"/>
      <c r="H51" s="73">
        <f>SUM(H52:H53)</f>
        <v>15470932</v>
      </c>
    </row>
    <row r="52" spans="1:8" s="25" customFormat="1" ht="19.5" customHeight="1" x14ac:dyDescent="0.2">
      <c r="A52" s="2"/>
      <c r="B52" s="4"/>
      <c r="C52" s="4"/>
      <c r="D52" s="15"/>
      <c r="E52" s="108" t="s">
        <v>21</v>
      </c>
      <c r="F52" s="109"/>
      <c r="H52" s="74">
        <v>3005868</v>
      </c>
    </row>
    <row r="53" spans="1:8" s="25" customFormat="1" ht="19.5" customHeight="1" x14ac:dyDescent="0.2">
      <c r="A53" s="2"/>
      <c r="B53" s="4"/>
      <c r="C53" s="4"/>
      <c r="D53" s="15"/>
      <c r="E53" s="121" t="s">
        <v>172</v>
      </c>
      <c r="F53" s="122"/>
      <c r="H53" s="74">
        <v>12465064</v>
      </c>
    </row>
    <row r="54" spans="1:8" s="25" customFormat="1" ht="18" customHeight="1" x14ac:dyDescent="0.25">
      <c r="A54" s="2"/>
      <c r="B54" s="4"/>
      <c r="C54" s="106" t="s">
        <v>137</v>
      </c>
      <c r="D54" s="106"/>
      <c r="E54" s="106"/>
      <c r="F54" s="107"/>
      <c r="H54" s="73">
        <f>SUM(H55+H59+H62+H66+H69+H75+H78+H84+H86+H88+H91+H95+H98+H101+H103+H105)</f>
        <v>1393238246</v>
      </c>
    </row>
    <row r="55" spans="1:8" s="25" customFormat="1" ht="19.5" customHeight="1" x14ac:dyDescent="0.25">
      <c r="A55" s="2"/>
      <c r="B55" s="4"/>
      <c r="C55" s="4"/>
      <c r="D55" s="106" t="s">
        <v>23</v>
      </c>
      <c r="E55" s="106"/>
      <c r="F55" s="107"/>
      <c r="H55" s="73">
        <f>H56</f>
        <v>58886875</v>
      </c>
    </row>
    <row r="56" spans="1:8" s="25" customFormat="1" ht="18.75" customHeight="1" x14ac:dyDescent="0.2">
      <c r="A56" s="2"/>
      <c r="B56" s="4"/>
      <c r="C56" s="4"/>
      <c r="D56" s="3"/>
      <c r="E56" s="108" t="s">
        <v>24</v>
      </c>
      <c r="F56" s="109"/>
      <c r="H56" s="75">
        <f>H57+H58</f>
        <v>58886875</v>
      </c>
    </row>
    <row r="57" spans="1:8" s="25" customFormat="1" ht="19.5" customHeight="1" x14ac:dyDescent="0.2">
      <c r="A57" s="2"/>
      <c r="B57" s="4"/>
      <c r="C57" s="4"/>
      <c r="D57" s="3"/>
      <c r="E57" s="15"/>
      <c r="F57" s="32" t="s">
        <v>114</v>
      </c>
      <c r="H57" s="74">
        <v>2758674</v>
      </c>
    </row>
    <row r="58" spans="1:8" s="25" customFormat="1" ht="19.5" customHeight="1" x14ac:dyDescent="0.2">
      <c r="A58" s="2"/>
      <c r="B58" s="4"/>
      <c r="C58" s="4"/>
      <c r="D58" s="3"/>
      <c r="E58" s="15"/>
      <c r="F58" s="32" t="s">
        <v>110</v>
      </c>
      <c r="H58" s="74">
        <v>56128201</v>
      </c>
    </row>
    <row r="59" spans="1:8" s="25" customFormat="1" ht="20.25" customHeight="1" x14ac:dyDescent="0.25">
      <c r="A59" s="2"/>
      <c r="B59" s="4"/>
      <c r="C59" s="4"/>
      <c r="D59" s="106" t="s">
        <v>25</v>
      </c>
      <c r="E59" s="106"/>
      <c r="F59" s="107"/>
      <c r="H59" s="73">
        <f>H60+H61</f>
        <v>34125448</v>
      </c>
    </row>
    <row r="60" spans="1:8" s="25" customFormat="1" ht="20.25" customHeight="1" x14ac:dyDescent="0.2">
      <c r="A60" s="2"/>
      <c r="B60" s="4"/>
      <c r="C60" s="4"/>
      <c r="D60" s="16"/>
      <c r="E60" s="108" t="s">
        <v>26</v>
      </c>
      <c r="F60" s="109"/>
      <c r="H60" s="74">
        <v>34124167</v>
      </c>
    </row>
    <row r="61" spans="1:8" s="25" customFormat="1" ht="20.25" customHeight="1" x14ac:dyDescent="0.2">
      <c r="A61" s="2"/>
      <c r="B61" s="4"/>
      <c r="C61" s="4"/>
      <c r="D61" s="16"/>
      <c r="E61" s="108" t="s">
        <v>115</v>
      </c>
      <c r="F61" s="109"/>
      <c r="H61" s="74">
        <v>1281</v>
      </c>
    </row>
    <row r="62" spans="1:8" s="25" customFormat="1" ht="18.75" customHeight="1" x14ac:dyDescent="0.25">
      <c r="A62" s="2"/>
      <c r="B62" s="4"/>
      <c r="C62" s="4"/>
      <c r="D62" s="106" t="s">
        <v>27</v>
      </c>
      <c r="E62" s="106"/>
      <c r="F62" s="107"/>
      <c r="H62" s="73">
        <f>SUM(H63:H65)</f>
        <v>333146834</v>
      </c>
    </row>
    <row r="63" spans="1:8" s="25" customFormat="1" ht="18.75" customHeight="1" x14ac:dyDescent="0.2">
      <c r="A63" s="2"/>
      <c r="B63" s="4"/>
      <c r="C63" s="4"/>
      <c r="D63" s="16"/>
      <c r="E63" s="108" t="s">
        <v>28</v>
      </c>
      <c r="F63" s="109"/>
      <c r="H63" s="74">
        <v>8195152</v>
      </c>
    </row>
    <row r="64" spans="1:8" s="25" customFormat="1" ht="18.75" customHeight="1" x14ac:dyDescent="0.2">
      <c r="A64" s="2"/>
      <c r="B64" s="4"/>
      <c r="C64" s="4"/>
      <c r="D64" s="16"/>
      <c r="E64" s="108" t="s">
        <v>30</v>
      </c>
      <c r="F64" s="109"/>
      <c r="H64" s="74">
        <v>321512919</v>
      </c>
    </row>
    <row r="65" spans="1:8" s="25" customFormat="1" ht="18.75" customHeight="1" x14ac:dyDescent="0.2">
      <c r="A65" s="12"/>
      <c r="B65" s="3"/>
      <c r="C65" s="3"/>
      <c r="D65" s="33"/>
      <c r="E65" s="108" t="s">
        <v>29</v>
      </c>
      <c r="F65" s="109"/>
      <c r="H65" s="74">
        <v>3438763</v>
      </c>
    </row>
    <row r="66" spans="1:8" s="25" customFormat="1" ht="18.75" customHeight="1" x14ac:dyDescent="0.25">
      <c r="A66" s="5"/>
      <c r="B66" s="6"/>
      <c r="C66" s="6"/>
      <c r="D66" s="104" t="s">
        <v>31</v>
      </c>
      <c r="E66" s="104"/>
      <c r="F66" s="105"/>
      <c r="H66" s="73">
        <f>SUM(H67:H68)</f>
        <v>1723756</v>
      </c>
    </row>
    <row r="67" spans="1:8" s="25" customFormat="1" ht="18.75" customHeight="1" x14ac:dyDescent="0.2">
      <c r="A67" s="5"/>
      <c r="B67" s="6"/>
      <c r="C67" s="6"/>
      <c r="D67" s="7"/>
      <c r="E67" s="108" t="s">
        <v>33</v>
      </c>
      <c r="F67" s="109"/>
      <c r="H67" s="74">
        <v>1723756</v>
      </c>
    </row>
    <row r="68" spans="1:8" s="25" customFormat="1" ht="18.75" customHeight="1" x14ac:dyDescent="0.2">
      <c r="A68" s="5"/>
      <c r="B68" s="6"/>
      <c r="C68" s="6"/>
      <c r="D68" s="7"/>
      <c r="E68" s="108" t="s">
        <v>32</v>
      </c>
      <c r="F68" s="109"/>
      <c r="H68" s="74">
        <v>0</v>
      </c>
    </row>
    <row r="69" spans="1:8" s="25" customFormat="1" ht="25.5" customHeight="1" x14ac:dyDescent="0.25">
      <c r="A69" s="5"/>
      <c r="B69" s="6"/>
      <c r="C69" s="6"/>
      <c r="D69" s="106" t="s">
        <v>120</v>
      </c>
      <c r="E69" s="106"/>
      <c r="F69" s="107"/>
      <c r="H69" s="73">
        <f>SUM(H70:H72)</f>
        <v>80498631</v>
      </c>
    </row>
    <row r="70" spans="1:8" s="25" customFormat="1" ht="17.25" customHeight="1" x14ac:dyDescent="0.2">
      <c r="A70" s="5"/>
      <c r="B70" s="6"/>
      <c r="C70" s="6"/>
      <c r="D70" s="7"/>
      <c r="E70" s="108" t="s">
        <v>34</v>
      </c>
      <c r="F70" s="109"/>
      <c r="H70" s="74">
        <v>6980296</v>
      </c>
    </row>
    <row r="71" spans="1:8" s="25" customFormat="1" ht="17.25" customHeight="1" x14ac:dyDescent="0.2">
      <c r="A71" s="5"/>
      <c r="B71" s="6"/>
      <c r="C71" s="6"/>
      <c r="D71" s="7"/>
      <c r="E71" s="127" t="s">
        <v>173</v>
      </c>
      <c r="F71" s="128"/>
      <c r="H71" s="74">
        <v>1770791</v>
      </c>
    </row>
    <row r="72" spans="1:8" s="25" customFormat="1" ht="17.25" customHeight="1" x14ac:dyDescent="0.2">
      <c r="A72" s="5"/>
      <c r="B72" s="6"/>
      <c r="C72" s="6"/>
      <c r="D72" s="7"/>
      <c r="E72" s="108" t="s">
        <v>35</v>
      </c>
      <c r="F72" s="109"/>
      <c r="H72" s="74">
        <f>SUM(H73:H74)</f>
        <v>71747544</v>
      </c>
    </row>
    <row r="73" spans="1:8" s="25" customFormat="1" ht="17.25" customHeight="1" x14ac:dyDescent="0.2">
      <c r="A73" s="5"/>
      <c r="B73" s="6"/>
      <c r="C73" s="6"/>
      <c r="D73" s="7"/>
      <c r="E73" s="10"/>
      <c r="F73" s="34" t="s">
        <v>165</v>
      </c>
      <c r="H73" s="74">
        <v>59774337</v>
      </c>
    </row>
    <row r="74" spans="1:8" s="25" customFormat="1" ht="17.25" customHeight="1" x14ac:dyDescent="0.2">
      <c r="A74" s="5"/>
      <c r="B74" s="6"/>
      <c r="C74" s="6"/>
      <c r="D74" s="7"/>
      <c r="E74" s="10"/>
      <c r="F74" s="35" t="s">
        <v>174</v>
      </c>
      <c r="H74" s="74">
        <v>11973207</v>
      </c>
    </row>
    <row r="75" spans="1:8" s="25" customFormat="1" ht="16.5" customHeight="1" x14ac:dyDescent="0.25">
      <c r="A75" s="5"/>
      <c r="B75" s="6"/>
      <c r="C75" s="6"/>
      <c r="D75" s="106" t="s">
        <v>117</v>
      </c>
      <c r="E75" s="106"/>
      <c r="F75" s="107"/>
      <c r="H75" s="73">
        <f>SUM(H76:H77)</f>
        <v>496503171</v>
      </c>
    </row>
    <row r="76" spans="1:8" s="25" customFormat="1" ht="16.5" customHeight="1" x14ac:dyDescent="0.2">
      <c r="A76" s="5"/>
      <c r="B76" s="6"/>
      <c r="C76" s="6"/>
      <c r="D76" s="7"/>
      <c r="E76" s="108" t="s">
        <v>36</v>
      </c>
      <c r="F76" s="109"/>
      <c r="H76" s="74">
        <v>18942320</v>
      </c>
    </row>
    <row r="77" spans="1:8" s="25" customFormat="1" ht="16.5" customHeight="1" x14ac:dyDescent="0.2">
      <c r="A77" s="5"/>
      <c r="B77" s="6"/>
      <c r="C77" s="6"/>
      <c r="D77" s="8"/>
      <c r="E77" s="108" t="s">
        <v>37</v>
      </c>
      <c r="F77" s="109"/>
      <c r="H77" s="74">
        <v>477560851</v>
      </c>
    </row>
    <row r="78" spans="1:8" s="25" customFormat="1" ht="18.75" customHeight="1" x14ac:dyDescent="0.25">
      <c r="A78" s="5"/>
      <c r="B78" s="6"/>
      <c r="C78" s="6"/>
      <c r="D78" s="104" t="s">
        <v>38</v>
      </c>
      <c r="E78" s="104"/>
      <c r="F78" s="105"/>
      <c r="H78" s="73">
        <f>H79+H83</f>
        <v>824910</v>
      </c>
    </row>
    <row r="79" spans="1:8" s="25" customFormat="1" ht="17.25" customHeight="1" x14ac:dyDescent="0.2">
      <c r="A79" s="5"/>
      <c r="B79" s="6"/>
      <c r="C79" s="6"/>
      <c r="D79" s="10"/>
      <c r="E79" s="9" t="s">
        <v>39</v>
      </c>
      <c r="F79" s="36"/>
      <c r="H79" s="74">
        <f>SUM(H80:H82)</f>
        <v>824909</v>
      </c>
    </row>
    <row r="80" spans="1:8" s="25" customFormat="1" ht="17.25" customHeight="1" x14ac:dyDescent="0.2">
      <c r="A80" s="5"/>
      <c r="B80" s="6"/>
      <c r="C80" s="6"/>
      <c r="D80" s="10"/>
      <c r="E80" s="9"/>
      <c r="F80" s="37" t="s">
        <v>106</v>
      </c>
      <c r="H80" s="74">
        <v>150809</v>
      </c>
    </row>
    <row r="81" spans="1:8" s="25" customFormat="1" ht="17.25" customHeight="1" x14ac:dyDescent="0.2">
      <c r="A81" s="5"/>
      <c r="B81" s="6"/>
      <c r="C81" s="6"/>
      <c r="D81" s="10"/>
      <c r="E81" s="9"/>
      <c r="F81" s="37" t="s">
        <v>107</v>
      </c>
      <c r="H81" s="74">
        <v>201000</v>
      </c>
    </row>
    <row r="82" spans="1:8" s="25" customFormat="1" ht="17.25" customHeight="1" x14ac:dyDescent="0.2">
      <c r="A82" s="5"/>
      <c r="B82" s="6"/>
      <c r="C82" s="6"/>
      <c r="D82" s="10"/>
      <c r="E82" s="9"/>
      <c r="F82" s="37" t="s">
        <v>16</v>
      </c>
      <c r="H82" s="74">
        <v>473100</v>
      </c>
    </row>
    <row r="83" spans="1:8" s="25" customFormat="1" ht="17.25" customHeight="1" x14ac:dyDescent="0.2">
      <c r="A83" s="5"/>
      <c r="B83" s="6"/>
      <c r="C83" s="6"/>
      <c r="D83" s="10"/>
      <c r="E83" s="123" t="s">
        <v>158</v>
      </c>
      <c r="F83" s="124"/>
      <c r="H83" s="74">
        <v>1</v>
      </c>
    </row>
    <row r="84" spans="1:8" s="25" customFormat="1" ht="17.25" customHeight="1" x14ac:dyDescent="0.25">
      <c r="A84" s="5"/>
      <c r="B84" s="6"/>
      <c r="C84" s="6"/>
      <c r="D84" s="125" t="s">
        <v>185</v>
      </c>
      <c r="E84" s="125"/>
      <c r="F84" s="126"/>
      <c r="H84" s="73">
        <f>H85</f>
        <v>28216250</v>
      </c>
    </row>
    <row r="85" spans="1:8" s="25" customFormat="1" ht="17.25" customHeight="1" x14ac:dyDescent="0.2">
      <c r="A85" s="5"/>
      <c r="B85" s="38"/>
      <c r="C85" s="6"/>
      <c r="D85" s="7"/>
      <c r="E85" s="108" t="s">
        <v>40</v>
      </c>
      <c r="F85" s="109"/>
      <c r="H85" s="74">
        <v>28216250</v>
      </c>
    </row>
    <row r="86" spans="1:8" s="25" customFormat="1" ht="17.25" customHeight="1" x14ac:dyDescent="0.25">
      <c r="A86" s="5"/>
      <c r="B86" s="6"/>
      <c r="C86" s="4"/>
      <c r="D86" s="106" t="s">
        <v>118</v>
      </c>
      <c r="E86" s="106"/>
      <c r="F86" s="107"/>
      <c r="H86" s="73">
        <f>H87</f>
        <v>522557</v>
      </c>
    </row>
    <row r="87" spans="1:8" s="25" customFormat="1" ht="17.25" customHeight="1" x14ac:dyDescent="0.2">
      <c r="A87" s="5"/>
      <c r="B87" s="6"/>
      <c r="C87" s="4"/>
      <c r="D87" s="7"/>
      <c r="E87" s="108" t="s">
        <v>41</v>
      </c>
      <c r="F87" s="109"/>
      <c r="H87" s="74">
        <v>522557</v>
      </c>
    </row>
    <row r="88" spans="1:8" s="25" customFormat="1" ht="17.25" customHeight="1" x14ac:dyDescent="0.25">
      <c r="A88" s="5"/>
      <c r="B88" s="6"/>
      <c r="C88" s="4"/>
      <c r="D88" s="104" t="s">
        <v>42</v>
      </c>
      <c r="E88" s="104"/>
      <c r="F88" s="105"/>
      <c r="H88" s="73">
        <f>SUM(H89:H90)</f>
        <v>74891442</v>
      </c>
    </row>
    <row r="89" spans="1:8" s="25" customFormat="1" ht="17.25" customHeight="1" x14ac:dyDescent="0.2">
      <c r="A89" s="5"/>
      <c r="B89" s="6"/>
      <c r="C89" s="4"/>
      <c r="D89" s="7"/>
      <c r="E89" s="108" t="s">
        <v>43</v>
      </c>
      <c r="F89" s="109"/>
      <c r="H89" s="74">
        <v>745912</v>
      </c>
    </row>
    <row r="90" spans="1:8" s="25" customFormat="1" ht="17.25" customHeight="1" x14ac:dyDescent="0.2">
      <c r="A90" s="5"/>
      <c r="B90" s="6"/>
      <c r="C90" s="4"/>
      <c r="D90" s="7"/>
      <c r="E90" s="108" t="s">
        <v>44</v>
      </c>
      <c r="F90" s="109"/>
      <c r="H90" s="74">
        <v>74145530</v>
      </c>
    </row>
    <row r="91" spans="1:8" s="25" customFormat="1" ht="17.25" customHeight="1" x14ac:dyDescent="0.25">
      <c r="A91" s="5"/>
      <c r="B91" s="6"/>
      <c r="C91" s="4"/>
      <c r="D91" s="104" t="s">
        <v>17</v>
      </c>
      <c r="E91" s="104"/>
      <c r="F91" s="105"/>
      <c r="H91" s="73">
        <f>SUM(H92:H94)</f>
        <v>5049769</v>
      </c>
    </row>
    <row r="92" spans="1:8" s="25" customFormat="1" ht="17.25" customHeight="1" x14ac:dyDescent="0.2">
      <c r="A92" s="5"/>
      <c r="B92" s="6"/>
      <c r="C92" s="4"/>
      <c r="D92" s="17"/>
      <c r="E92" s="121" t="s">
        <v>175</v>
      </c>
      <c r="F92" s="122"/>
      <c r="H92" s="74">
        <v>639369</v>
      </c>
    </row>
    <row r="93" spans="1:8" s="25" customFormat="1" ht="17.25" customHeight="1" x14ac:dyDescent="0.2">
      <c r="A93" s="5"/>
      <c r="B93" s="6"/>
      <c r="C93" s="4"/>
      <c r="D93" s="17"/>
      <c r="E93" s="10" t="s">
        <v>159</v>
      </c>
      <c r="F93" s="37"/>
      <c r="H93" s="74">
        <v>4381492</v>
      </c>
    </row>
    <row r="94" spans="1:8" s="25" customFormat="1" ht="17.25" customHeight="1" x14ac:dyDescent="0.2">
      <c r="A94" s="5"/>
      <c r="B94" s="6"/>
      <c r="C94" s="4"/>
      <c r="D94" s="7"/>
      <c r="E94" s="108" t="s">
        <v>108</v>
      </c>
      <c r="F94" s="109"/>
      <c r="H94" s="74">
        <v>28908</v>
      </c>
    </row>
    <row r="95" spans="1:8" s="25" customFormat="1" ht="15.75" customHeight="1" x14ac:dyDescent="0.25">
      <c r="A95" s="5"/>
      <c r="B95" s="6"/>
      <c r="C95" s="4"/>
      <c r="D95" s="104" t="s">
        <v>45</v>
      </c>
      <c r="E95" s="104"/>
      <c r="F95" s="105"/>
      <c r="H95" s="73">
        <f>SUM(H96:H97)</f>
        <v>8672100</v>
      </c>
    </row>
    <row r="96" spans="1:8" s="25" customFormat="1" ht="15.75" customHeight="1" x14ac:dyDescent="0.2">
      <c r="A96" s="5"/>
      <c r="B96" s="6"/>
      <c r="C96" s="4"/>
      <c r="D96" s="7"/>
      <c r="E96" s="108" t="s">
        <v>46</v>
      </c>
      <c r="F96" s="109"/>
      <c r="H96" s="74">
        <v>6700706</v>
      </c>
    </row>
    <row r="97" spans="1:8" s="25" customFormat="1" ht="15.75" customHeight="1" x14ac:dyDescent="0.2">
      <c r="A97" s="5"/>
      <c r="B97" s="6"/>
      <c r="C97" s="4"/>
      <c r="D97" s="7"/>
      <c r="E97" s="108" t="s">
        <v>47</v>
      </c>
      <c r="F97" s="109"/>
      <c r="H97" s="74">
        <v>1971394</v>
      </c>
    </row>
    <row r="98" spans="1:8" s="25" customFormat="1" ht="15.75" customHeight="1" x14ac:dyDescent="0.25">
      <c r="A98" s="5"/>
      <c r="B98" s="6"/>
      <c r="C98" s="4"/>
      <c r="D98" s="104" t="s">
        <v>22</v>
      </c>
      <c r="E98" s="104"/>
      <c r="F98" s="105"/>
      <c r="H98" s="73">
        <f>H99+H100</f>
        <v>7839076</v>
      </c>
    </row>
    <row r="99" spans="1:8" s="25" customFormat="1" ht="15.75" customHeight="1" x14ac:dyDescent="0.2">
      <c r="A99" s="5"/>
      <c r="B99" s="6"/>
      <c r="C99" s="4"/>
      <c r="D99" s="7"/>
      <c r="E99" s="108" t="s">
        <v>48</v>
      </c>
      <c r="F99" s="109"/>
      <c r="H99" s="74">
        <v>2665556</v>
      </c>
    </row>
    <row r="100" spans="1:8" s="25" customFormat="1" ht="15.75" customHeight="1" x14ac:dyDescent="0.2">
      <c r="A100" s="5"/>
      <c r="B100" s="6"/>
      <c r="C100" s="4"/>
      <c r="D100" s="7"/>
      <c r="E100" s="108" t="s">
        <v>109</v>
      </c>
      <c r="F100" s="109"/>
      <c r="H100" s="74">
        <v>5173520</v>
      </c>
    </row>
    <row r="101" spans="1:8" s="25" customFormat="1" ht="15.75" customHeight="1" x14ac:dyDescent="0.25">
      <c r="A101" s="5"/>
      <c r="B101" s="6"/>
      <c r="C101" s="4"/>
      <c r="D101" s="104" t="s">
        <v>20</v>
      </c>
      <c r="E101" s="104"/>
      <c r="F101" s="105"/>
      <c r="H101" s="73">
        <f>H102</f>
        <v>18632928</v>
      </c>
    </row>
    <row r="102" spans="1:8" s="25" customFormat="1" ht="15.75" customHeight="1" x14ac:dyDescent="0.2">
      <c r="A102" s="5"/>
      <c r="B102" s="6"/>
      <c r="C102" s="4"/>
      <c r="D102" s="7"/>
      <c r="E102" s="108" t="s">
        <v>160</v>
      </c>
      <c r="F102" s="109"/>
      <c r="H102" s="74">
        <v>18632928</v>
      </c>
    </row>
    <row r="103" spans="1:8" s="25" customFormat="1" ht="15.75" customHeight="1" x14ac:dyDescent="0.25">
      <c r="A103" s="5"/>
      <c r="B103" s="6"/>
      <c r="C103" s="4"/>
      <c r="D103" s="104" t="s">
        <v>121</v>
      </c>
      <c r="E103" s="104"/>
      <c r="F103" s="105"/>
      <c r="H103" s="73">
        <f>H104</f>
        <v>69815128</v>
      </c>
    </row>
    <row r="104" spans="1:8" s="25" customFormat="1" ht="15.75" customHeight="1" x14ac:dyDescent="0.2">
      <c r="A104" s="5"/>
      <c r="B104" s="6"/>
      <c r="C104" s="4"/>
      <c r="D104" s="7"/>
      <c r="E104" s="108" t="s">
        <v>49</v>
      </c>
      <c r="F104" s="109"/>
      <c r="H104" s="74">
        <v>69815128</v>
      </c>
    </row>
    <row r="105" spans="1:8" s="25" customFormat="1" ht="17.25" customHeight="1" x14ac:dyDescent="0.25">
      <c r="A105" s="5"/>
      <c r="B105" s="6"/>
      <c r="C105" s="4"/>
      <c r="D105" s="106" t="s">
        <v>50</v>
      </c>
      <c r="E105" s="106"/>
      <c r="F105" s="107"/>
      <c r="H105" s="73">
        <f>SUM(H106:H110)</f>
        <v>173889371</v>
      </c>
    </row>
    <row r="106" spans="1:8" s="25" customFormat="1" ht="17.25" customHeight="1" x14ac:dyDescent="0.2">
      <c r="A106" s="5"/>
      <c r="B106" s="6"/>
      <c r="C106" s="4"/>
      <c r="D106" s="16"/>
      <c r="E106" s="108" t="s">
        <v>51</v>
      </c>
      <c r="F106" s="109"/>
      <c r="H106" s="74">
        <v>68381329</v>
      </c>
    </row>
    <row r="107" spans="1:8" s="25" customFormat="1" ht="17.25" customHeight="1" x14ac:dyDescent="0.2">
      <c r="A107" s="5"/>
      <c r="B107" s="6"/>
      <c r="C107" s="4"/>
      <c r="D107" s="16"/>
      <c r="E107" s="108" t="s">
        <v>52</v>
      </c>
      <c r="F107" s="109"/>
      <c r="H107" s="74">
        <v>90172269</v>
      </c>
    </row>
    <row r="108" spans="1:8" s="25" customFormat="1" ht="17.25" customHeight="1" x14ac:dyDescent="0.2">
      <c r="A108" s="5"/>
      <c r="B108" s="6"/>
      <c r="C108" s="4"/>
      <c r="D108" s="7"/>
      <c r="E108" s="108" t="s">
        <v>53</v>
      </c>
      <c r="F108" s="109"/>
      <c r="H108" s="74">
        <v>4293354</v>
      </c>
    </row>
    <row r="109" spans="1:8" s="25" customFormat="1" ht="17.25" customHeight="1" x14ac:dyDescent="0.2">
      <c r="A109" s="5"/>
      <c r="B109" s="6"/>
      <c r="C109" s="4"/>
      <c r="D109" s="7"/>
      <c r="E109" s="108" t="s">
        <v>54</v>
      </c>
      <c r="F109" s="109"/>
      <c r="H109" s="74">
        <v>6490609</v>
      </c>
    </row>
    <row r="110" spans="1:8" s="25" customFormat="1" ht="17.25" customHeight="1" x14ac:dyDescent="0.2">
      <c r="A110" s="5"/>
      <c r="B110" s="6"/>
      <c r="C110" s="4"/>
      <c r="D110" s="7"/>
      <c r="E110" s="108" t="s">
        <v>116</v>
      </c>
      <c r="F110" s="109"/>
      <c r="H110" s="74">
        <v>4551810</v>
      </c>
    </row>
    <row r="111" spans="1:8" s="25" customFormat="1" ht="17.25" customHeight="1" x14ac:dyDescent="0.25">
      <c r="A111" s="5"/>
      <c r="B111" s="6"/>
      <c r="C111" s="106" t="s">
        <v>138</v>
      </c>
      <c r="D111" s="106"/>
      <c r="E111" s="106"/>
      <c r="F111" s="107"/>
      <c r="H111" s="73">
        <f>H112+H114+H119+H124</f>
        <v>163993916</v>
      </c>
    </row>
    <row r="112" spans="1:8" s="25" customFormat="1" ht="17.25" customHeight="1" x14ac:dyDescent="0.25">
      <c r="A112" s="5"/>
      <c r="B112" s="6"/>
      <c r="C112" s="14"/>
      <c r="D112" s="106" t="s">
        <v>55</v>
      </c>
      <c r="E112" s="106"/>
      <c r="F112" s="107"/>
      <c r="H112" s="73">
        <f>H113</f>
        <v>4804782</v>
      </c>
    </row>
    <row r="113" spans="1:8" s="25" customFormat="1" ht="17.25" customHeight="1" x14ac:dyDescent="0.2">
      <c r="A113" s="5"/>
      <c r="B113" s="6"/>
      <c r="C113" s="14"/>
      <c r="D113" s="7"/>
      <c r="E113" s="121" t="s">
        <v>56</v>
      </c>
      <c r="F113" s="122"/>
      <c r="H113" s="74">
        <v>4804782</v>
      </c>
    </row>
    <row r="114" spans="1:8" s="25" customFormat="1" ht="18" customHeight="1" x14ac:dyDescent="0.25">
      <c r="A114" s="5"/>
      <c r="B114" s="6"/>
      <c r="C114" s="14"/>
      <c r="D114" s="106" t="s">
        <v>57</v>
      </c>
      <c r="E114" s="106"/>
      <c r="F114" s="107"/>
      <c r="H114" s="73">
        <f>SUM(H115:H118)</f>
        <v>140156925</v>
      </c>
    </row>
    <row r="115" spans="1:8" s="25" customFormat="1" ht="30" customHeight="1" x14ac:dyDescent="0.2">
      <c r="A115" s="5"/>
      <c r="B115" s="6"/>
      <c r="C115" s="14"/>
      <c r="D115" s="7"/>
      <c r="E115" s="108" t="s">
        <v>122</v>
      </c>
      <c r="F115" s="109"/>
      <c r="H115" s="74">
        <v>17716179</v>
      </c>
    </row>
    <row r="116" spans="1:8" s="25" customFormat="1" ht="18" customHeight="1" x14ac:dyDescent="0.2">
      <c r="A116" s="5"/>
      <c r="B116" s="6"/>
      <c r="C116" s="14"/>
      <c r="D116" s="7"/>
      <c r="E116" s="108" t="s">
        <v>58</v>
      </c>
      <c r="F116" s="109"/>
      <c r="H116" s="74">
        <v>28952738</v>
      </c>
    </row>
    <row r="117" spans="1:8" s="25" customFormat="1" ht="18" customHeight="1" x14ac:dyDescent="0.2">
      <c r="A117" s="12"/>
      <c r="B117" s="6"/>
      <c r="C117" s="14"/>
      <c r="D117" s="7"/>
      <c r="E117" s="108" t="s">
        <v>59</v>
      </c>
      <c r="F117" s="109"/>
      <c r="H117" s="74">
        <v>59218464</v>
      </c>
    </row>
    <row r="118" spans="1:8" s="25" customFormat="1" ht="18" customHeight="1" x14ac:dyDescent="0.2">
      <c r="A118" s="12"/>
      <c r="B118" s="6"/>
      <c r="C118" s="14"/>
      <c r="D118" s="7"/>
      <c r="E118" s="108" t="s">
        <v>60</v>
      </c>
      <c r="F118" s="109"/>
      <c r="H118" s="74">
        <v>34269544</v>
      </c>
    </row>
    <row r="119" spans="1:8" s="25" customFormat="1" ht="18" customHeight="1" x14ac:dyDescent="0.25">
      <c r="A119" s="5"/>
      <c r="B119" s="6"/>
      <c r="C119" s="14"/>
      <c r="D119" s="106" t="s">
        <v>123</v>
      </c>
      <c r="E119" s="106"/>
      <c r="F119" s="107"/>
      <c r="H119" s="73">
        <f>SUM(H120:H123)</f>
        <v>7034637</v>
      </c>
    </row>
    <row r="120" spans="1:8" s="25" customFormat="1" ht="18" customHeight="1" x14ac:dyDescent="0.2">
      <c r="A120" s="5"/>
      <c r="B120" s="3"/>
      <c r="C120" s="14"/>
      <c r="D120" s="7"/>
      <c r="E120" s="9" t="s">
        <v>124</v>
      </c>
      <c r="F120" s="36"/>
      <c r="H120" s="74">
        <v>1641850</v>
      </c>
    </row>
    <row r="121" spans="1:8" s="25" customFormat="1" ht="18" customHeight="1" x14ac:dyDescent="0.2">
      <c r="A121" s="5"/>
      <c r="B121" s="3"/>
      <c r="C121" s="3"/>
      <c r="D121" s="3"/>
      <c r="E121" s="9" t="s">
        <v>125</v>
      </c>
      <c r="F121" s="36"/>
      <c r="H121" s="74">
        <v>1307282</v>
      </c>
    </row>
    <row r="122" spans="1:8" s="25" customFormat="1" ht="18" customHeight="1" x14ac:dyDescent="0.2">
      <c r="A122" s="5"/>
      <c r="B122" s="6"/>
      <c r="C122" s="3"/>
      <c r="D122" s="3"/>
      <c r="E122" s="9" t="s">
        <v>126</v>
      </c>
      <c r="F122" s="36"/>
      <c r="H122" s="74">
        <v>1144900</v>
      </c>
    </row>
    <row r="123" spans="1:8" s="25" customFormat="1" ht="18" customHeight="1" x14ac:dyDescent="0.2">
      <c r="A123" s="5"/>
      <c r="B123" s="6"/>
      <c r="C123" s="14"/>
      <c r="D123" s="7"/>
      <c r="E123" s="108" t="s">
        <v>61</v>
      </c>
      <c r="F123" s="109"/>
      <c r="H123" s="74">
        <v>2940605</v>
      </c>
    </row>
    <row r="124" spans="1:8" s="25" customFormat="1" ht="18" customHeight="1" x14ac:dyDescent="0.25">
      <c r="A124" s="5"/>
      <c r="B124" s="6"/>
      <c r="C124" s="14"/>
      <c r="D124" s="106" t="s">
        <v>176</v>
      </c>
      <c r="E124" s="106"/>
      <c r="F124" s="107"/>
      <c r="H124" s="73">
        <f>SUM(H125:H134)</f>
        <v>11997572</v>
      </c>
    </row>
    <row r="125" spans="1:8" s="25" customFormat="1" ht="18" customHeight="1" x14ac:dyDescent="0.2">
      <c r="A125" s="5"/>
      <c r="B125" s="6"/>
      <c r="C125" s="14"/>
      <c r="D125" s="16"/>
      <c r="E125" s="9" t="s">
        <v>62</v>
      </c>
      <c r="F125" s="30"/>
      <c r="H125" s="74">
        <v>4211406</v>
      </c>
    </row>
    <row r="126" spans="1:8" s="25" customFormat="1" ht="18" customHeight="1" x14ac:dyDescent="0.2">
      <c r="A126" s="5"/>
      <c r="B126" s="6"/>
      <c r="C126" s="14"/>
      <c r="D126" s="16"/>
      <c r="E126" s="9" t="s">
        <v>63</v>
      </c>
      <c r="F126" s="30"/>
      <c r="H126" s="74">
        <v>1412455</v>
      </c>
    </row>
    <row r="127" spans="1:8" s="25" customFormat="1" ht="18" customHeight="1" x14ac:dyDescent="0.2">
      <c r="A127" s="5"/>
      <c r="B127" s="6"/>
      <c r="C127" s="14"/>
      <c r="D127" s="16"/>
      <c r="E127" s="9" t="s">
        <v>64</v>
      </c>
      <c r="F127" s="30"/>
      <c r="H127" s="74">
        <v>1432849</v>
      </c>
    </row>
    <row r="128" spans="1:8" s="25" customFormat="1" ht="18" customHeight="1" x14ac:dyDescent="0.2">
      <c r="A128" s="5"/>
      <c r="B128" s="6"/>
      <c r="C128" s="14"/>
      <c r="D128" s="16"/>
      <c r="E128" s="9" t="s">
        <v>65</v>
      </c>
      <c r="F128" s="30"/>
      <c r="H128" s="74">
        <v>1287645</v>
      </c>
    </row>
    <row r="129" spans="1:8" s="25" customFormat="1" ht="18" customHeight="1" x14ac:dyDescent="0.2">
      <c r="A129" s="5"/>
      <c r="B129" s="6"/>
      <c r="C129" s="14"/>
      <c r="D129" s="16"/>
      <c r="E129" s="9" t="s">
        <v>66</v>
      </c>
      <c r="F129" s="30"/>
      <c r="H129" s="74">
        <v>1822153</v>
      </c>
    </row>
    <row r="130" spans="1:8" s="25" customFormat="1" ht="18" customHeight="1" x14ac:dyDescent="0.2">
      <c r="A130" s="5"/>
      <c r="B130" s="6"/>
      <c r="C130" s="14"/>
      <c r="D130" s="16"/>
      <c r="E130" s="9" t="s">
        <v>67</v>
      </c>
      <c r="F130" s="30"/>
      <c r="H130" s="74">
        <v>590139</v>
      </c>
    </row>
    <row r="131" spans="1:8" s="25" customFormat="1" ht="18" customHeight="1" x14ac:dyDescent="0.2">
      <c r="A131" s="2"/>
      <c r="B131" s="6"/>
      <c r="C131" s="6"/>
      <c r="D131" s="7"/>
      <c r="E131" s="9" t="s">
        <v>68</v>
      </c>
      <c r="F131" s="36"/>
      <c r="H131" s="74">
        <v>183579</v>
      </c>
    </row>
    <row r="132" spans="1:8" s="25" customFormat="1" ht="18" customHeight="1" x14ac:dyDescent="0.2">
      <c r="A132" s="2"/>
      <c r="B132" s="6"/>
      <c r="C132" s="6"/>
      <c r="D132" s="7"/>
      <c r="E132" s="9" t="s">
        <v>69</v>
      </c>
      <c r="F132" s="36"/>
      <c r="H132" s="74">
        <v>510331</v>
      </c>
    </row>
    <row r="133" spans="1:8" s="25" customFormat="1" ht="18" customHeight="1" x14ac:dyDescent="0.2">
      <c r="A133" s="5"/>
      <c r="B133" s="6"/>
      <c r="C133" s="6"/>
      <c r="D133" s="7"/>
      <c r="E133" s="9" t="s">
        <v>70</v>
      </c>
      <c r="F133" s="36"/>
      <c r="H133" s="74">
        <v>328167</v>
      </c>
    </row>
    <row r="134" spans="1:8" s="25" customFormat="1" ht="18" customHeight="1" x14ac:dyDescent="0.2">
      <c r="A134" s="5"/>
      <c r="B134" s="4"/>
      <c r="C134" s="6"/>
      <c r="D134" s="7"/>
      <c r="E134" s="9" t="s">
        <v>71</v>
      </c>
      <c r="F134" s="36"/>
      <c r="H134" s="74">
        <v>218848</v>
      </c>
    </row>
    <row r="135" spans="1:8" s="25" customFormat="1" ht="17.25" customHeight="1" x14ac:dyDescent="0.25">
      <c r="A135" s="5"/>
      <c r="B135" s="4"/>
      <c r="C135" s="106" t="s">
        <v>139</v>
      </c>
      <c r="D135" s="106"/>
      <c r="E135" s="106"/>
      <c r="F135" s="107"/>
      <c r="H135" s="73">
        <v>1</v>
      </c>
    </row>
    <row r="136" spans="1:8" s="25" customFormat="1" ht="21" customHeight="1" x14ac:dyDescent="0.25">
      <c r="A136" s="5"/>
      <c r="B136" s="16"/>
      <c r="C136" s="106" t="s">
        <v>140</v>
      </c>
      <c r="D136" s="106"/>
      <c r="E136" s="106"/>
      <c r="F136" s="107"/>
      <c r="H136" s="73">
        <v>21049879</v>
      </c>
    </row>
    <row r="137" spans="1:8" s="25" customFormat="1" ht="29.25" customHeight="1" x14ac:dyDescent="0.25">
      <c r="A137" s="5"/>
      <c r="B137" s="16"/>
      <c r="C137" s="106" t="s">
        <v>141</v>
      </c>
      <c r="D137" s="106"/>
      <c r="E137" s="106"/>
      <c r="F137" s="107"/>
      <c r="H137" s="73">
        <v>1</v>
      </c>
    </row>
    <row r="138" spans="1:8" s="43" customFormat="1" x14ac:dyDescent="0.2">
      <c r="A138" s="39"/>
      <c r="B138" s="40"/>
      <c r="C138" s="40"/>
      <c r="D138" s="40"/>
      <c r="E138" s="40"/>
      <c r="F138" s="41"/>
      <c r="G138" s="42"/>
      <c r="H138" s="65"/>
    </row>
    <row r="139" spans="1:8" s="31" customFormat="1" x14ac:dyDescent="0.2">
      <c r="A139" s="27"/>
      <c r="B139" s="28"/>
      <c r="C139" s="28"/>
      <c r="D139" s="28"/>
      <c r="E139" s="28"/>
      <c r="F139" s="29"/>
      <c r="H139" s="64"/>
    </row>
    <row r="140" spans="1:8" s="28" customFormat="1" ht="15" x14ac:dyDescent="0.25">
      <c r="A140" s="5"/>
      <c r="B140" s="106" t="s">
        <v>72</v>
      </c>
      <c r="C140" s="106"/>
      <c r="D140" s="106"/>
      <c r="E140" s="106"/>
      <c r="F140" s="107"/>
      <c r="H140" s="57">
        <f>H141+H144</f>
        <v>112700000</v>
      </c>
    </row>
    <row r="141" spans="1:8" s="25" customFormat="1" ht="23.25" customHeight="1" x14ac:dyDescent="0.25">
      <c r="A141" s="5"/>
      <c r="B141" s="13"/>
      <c r="C141" s="131" t="s">
        <v>142</v>
      </c>
      <c r="D141" s="131"/>
      <c r="E141" s="131"/>
      <c r="F141" s="132"/>
      <c r="H141" s="76">
        <f>SUM(H142:H143)</f>
        <v>112700000</v>
      </c>
    </row>
    <row r="142" spans="1:8" s="25" customFormat="1" ht="15" customHeight="1" x14ac:dyDescent="0.2">
      <c r="A142" s="5"/>
      <c r="B142" s="13"/>
      <c r="C142" s="18"/>
      <c r="D142" s="108" t="s">
        <v>177</v>
      </c>
      <c r="E142" s="108"/>
      <c r="F142" s="109"/>
      <c r="H142" s="59">
        <v>112700000</v>
      </c>
    </row>
    <row r="143" spans="1:8" s="25" customFormat="1" ht="15" x14ac:dyDescent="0.2">
      <c r="A143" s="5"/>
      <c r="B143" s="13"/>
      <c r="C143" s="18"/>
      <c r="D143" s="108" t="s">
        <v>178</v>
      </c>
      <c r="E143" s="108"/>
      <c r="F143" s="109"/>
      <c r="H143" s="93">
        <v>0</v>
      </c>
    </row>
    <row r="144" spans="1:8" s="25" customFormat="1" ht="33" customHeight="1" x14ac:dyDescent="0.25">
      <c r="A144" s="5"/>
      <c r="B144" s="13"/>
      <c r="C144" s="106" t="s">
        <v>161</v>
      </c>
      <c r="D144" s="106"/>
      <c r="E144" s="106"/>
      <c r="F144" s="107"/>
      <c r="H144" s="94">
        <v>0</v>
      </c>
    </row>
    <row r="145" spans="1:8" s="28" customFormat="1" x14ac:dyDescent="0.2">
      <c r="A145" s="27"/>
      <c r="F145" s="29"/>
      <c r="H145" s="63"/>
    </row>
    <row r="146" spans="1:8" s="28" customFormat="1" ht="18.75" customHeight="1" x14ac:dyDescent="0.25">
      <c r="A146" s="5"/>
      <c r="B146" s="106" t="s">
        <v>73</v>
      </c>
      <c r="C146" s="106"/>
      <c r="D146" s="106"/>
      <c r="E146" s="106"/>
      <c r="F146" s="107"/>
      <c r="H146" s="71">
        <f>H147+H152+H153+H154</f>
        <v>17443091</v>
      </c>
    </row>
    <row r="147" spans="1:8" ht="18.75" customHeight="1" x14ac:dyDescent="0.25">
      <c r="A147" s="5"/>
      <c r="B147" s="6"/>
      <c r="C147" s="106" t="s">
        <v>143</v>
      </c>
      <c r="D147" s="106"/>
      <c r="E147" s="106"/>
      <c r="F147" s="107"/>
      <c r="H147" s="57">
        <f>SUM(H148:H151)</f>
        <v>17342958</v>
      </c>
    </row>
    <row r="148" spans="1:8" s="25" customFormat="1" ht="18.75" customHeight="1" x14ac:dyDescent="0.2">
      <c r="A148" s="5"/>
      <c r="B148" s="6"/>
      <c r="C148" s="6"/>
      <c r="D148" s="108" t="s">
        <v>80</v>
      </c>
      <c r="E148" s="108"/>
      <c r="F148" s="109"/>
      <c r="H148" s="77">
        <v>10832107</v>
      </c>
    </row>
    <row r="149" spans="1:8" s="25" customFormat="1" ht="18.75" customHeight="1" x14ac:dyDescent="0.2">
      <c r="A149" s="5"/>
      <c r="B149" s="6"/>
      <c r="C149" s="6"/>
      <c r="D149" s="108" t="s">
        <v>81</v>
      </c>
      <c r="E149" s="108"/>
      <c r="F149" s="109"/>
      <c r="H149" s="92">
        <v>0</v>
      </c>
    </row>
    <row r="150" spans="1:8" s="25" customFormat="1" ht="18.75" customHeight="1" x14ac:dyDescent="0.2">
      <c r="A150" s="5"/>
      <c r="B150" s="6"/>
      <c r="C150" s="6"/>
      <c r="D150" s="108" t="s">
        <v>82</v>
      </c>
      <c r="E150" s="108"/>
      <c r="F150" s="109"/>
      <c r="H150" s="92">
        <v>0</v>
      </c>
    </row>
    <row r="151" spans="1:8" s="25" customFormat="1" ht="18.75" customHeight="1" x14ac:dyDescent="0.2">
      <c r="A151" s="5"/>
      <c r="B151" s="6"/>
      <c r="C151" s="6"/>
      <c r="D151" s="108" t="s">
        <v>83</v>
      </c>
      <c r="E151" s="108"/>
      <c r="F151" s="109"/>
      <c r="H151" s="72">
        <v>6510851</v>
      </c>
    </row>
    <row r="152" spans="1:8" ht="18.75" customHeight="1" x14ac:dyDescent="0.2">
      <c r="A152" s="5"/>
      <c r="B152" s="6"/>
      <c r="C152" s="129" t="s">
        <v>144</v>
      </c>
      <c r="D152" s="129"/>
      <c r="E152" s="129"/>
      <c r="F152" s="130"/>
      <c r="H152" s="92">
        <v>0</v>
      </c>
    </row>
    <row r="153" spans="1:8" ht="18.75" customHeight="1" x14ac:dyDescent="0.2">
      <c r="A153" s="2"/>
      <c r="B153" s="6"/>
      <c r="C153" s="129" t="s">
        <v>145</v>
      </c>
      <c r="D153" s="129"/>
      <c r="E153" s="129"/>
      <c r="F153" s="130"/>
      <c r="H153" s="72">
        <v>100133</v>
      </c>
    </row>
    <row r="154" spans="1:8" ht="54" customHeight="1" x14ac:dyDescent="0.2">
      <c r="A154" s="2"/>
      <c r="B154" s="6"/>
      <c r="C154" s="106" t="s">
        <v>146</v>
      </c>
      <c r="D154" s="106"/>
      <c r="E154" s="106"/>
      <c r="F154" s="107"/>
      <c r="H154" s="92">
        <v>0</v>
      </c>
    </row>
    <row r="155" spans="1:8" s="25" customFormat="1" x14ac:dyDescent="0.2">
      <c r="A155" s="27"/>
      <c r="B155" s="28"/>
      <c r="C155" s="28"/>
      <c r="D155" s="28"/>
      <c r="E155" s="28"/>
      <c r="F155" s="29"/>
      <c r="H155" s="92"/>
    </row>
    <row r="156" spans="1:8" s="44" customFormat="1" ht="28.5" customHeight="1" x14ac:dyDescent="0.2">
      <c r="A156" s="2"/>
      <c r="B156" s="129" t="s">
        <v>180</v>
      </c>
      <c r="C156" s="129"/>
      <c r="D156" s="129"/>
      <c r="E156" s="129"/>
      <c r="F156" s="130"/>
      <c r="H156" s="92">
        <f>SUM(H157:H157)</f>
        <v>0</v>
      </c>
    </row>
    <row r="157" spans="1:8" ht="29.25" customHeight="1" x14ac:dyDescent="0.2">
      <c r="A157" s="2"/>
      <c r="B157" s="4"/>
      <c r="C157" s="106" t="s">
        <v>181</v>
      </c>
      <c r="D157" s="106"/>
      <c r="E157" s="106"/>
      <c r="F157" s="107"/>
      <c r="H157" s="92">
        <v>0</v>
      </c>
    </row>
    <row r="158" spans="1:8" x14ac:dyDescent="0.2">
      <c r="A158" s="27"/>
      <c r="B158" s="28"/>
      <c r="C158" s="28"/>
      <c r="D158" s="28"/>
      <c r="E158" s="28"/>
      <c r="F158" s="29"/>
      <c r="H158" s="64"/>
    </row>
    <row r="159" spans="1:8" x14ac:dyDescent="0.2">
      <c r="A159" s="27"/>
      <c r="B159" s="28"/>
      <c r="C159" s="28"/>
      <c r="D159" s="28"/>
      <c r="E159" s="28"/>
      <c r="F159" s="29"/>
      <c r="H159" s="66"/>
    </row>
    <row r="160" spans="1:8" ht="60" customHeight="1" x14ac:dyDescent="0.25">
      <c r="A160" s="103" t="s">
        <v>182</v>
      </c>
      <c r="B160" s="104"/>
      <c r="C160" s="104"/>
      <c r="D160" s="104"/>
      <c r="E160" s="104"/>
      <c r="F160" s="105"/>
      <c r="H160" s="69">
        <f>H162+H204</f>
        <v>72101245739</v>
      </c>
    </row>
    <row r="161" spans="1:8" x14ac:dyDescent="0.2">
      <c r="A161" s="27"/>
      <c r="B161" s="28"/>
      <c r="C161" s="28"/>
      <c r="D161" s="28"/>
      <c r="E161" s="28"/>
      <c r="F161" s="29"/>
      <c r="H161" s="64"/>
    </row>
    <row r="162" spans="1:8" ht="41.25" customHeight="1" x14ac:dyDescent="0.2">
      <c r="A162" s="103" t="s">
        <v>104</v>
      </c>
      <c r="B162" s="104"/>
      <c r="C162" s="104"/>
      <c r="D162" s="104"/>
      <c r="E162" s="104"/>
      <c r="F162" s="105"/>
      <c r="H162" s="70">
        <f>H164+H171+H186+H188+H201</f>
        <v>69638604608</v>
      </c>
    </row>
    <row r="163" spans="1:8" x14ac:dyDescent="0.2">
      <c r="A163" s="27"/>
      <c r="B163" s="28"/>
      <c r="C163" s="28"/>
      <c r="D163" s="28"/>
      <c r="E163" s="28"/>
      <c r="F163" s="29"/>
      <c r="H163" s="64"/>
    </row>
    <row r="164" spans="1:8" s="25" customFormat="1" ht="17.25" customHeight="1" x14ac:dyDescent="0.25">
      <c r="A164" s="2"/>
      <c r="B164" s="4"/>
      <c r="C164" s="106" t="s">
        <v>147</v>
      </c>
      <c r="D164" s="106"/>
      <c r="E164" s="106"/>
      <c r="F164" s="107"/>
      <c r="H164" s="78">
        <f>SUM(H165:H170)</f>
        <v>21605149368</v>
      </c>
    </row>
    <row r="165" spans="1:8" s="25" customFormat="1" ht="17.25" customHeight="1" x14ac:dyDescent="0.2">
      <c r="A165" s="2"/>
      <c r="B165" s="4"/>
      <c r="C165" s="4"/>
      <c r="D165" s="108" t="s">
        <v>84</v>
      </c>
      <c r="E165" s="108"/>
      <c r="F165" s="109"/>
      <c r="H165" s="72">
        <v>17622640618</v>
      </c>
    </row>
    <row r="166" spans="1:8" s="25" customFormat="1" ht="17.25" customHeight="1" x14ac:dyDescent="0.2">
      <c r="A166" s="2"/>
      <c r="B166" s="4"/>
      <c r="C166" s="4"/>
      <c r="D166" s="108" t="s">
        <v>85</v>
      </c>
      <c r="E166" s="108"/>
      <c r="F166" s="109"/>
      <c r="H166" s="72">
        <v>1365134663</v>
      </c>
    </row>
    <row r="167" spans="1:8" s="25" customFormat="1" ht="17.25" customHeight="1" x14ac:dyDescent="0.2">
      <c r="A167" s="2"/>
      <c r="B167" s="4"/>
      <c r="C167" s="4"/>
      <c r="D167" s="108" t="s">
        <v>86</v>
      </c>
      <c r="E167" s="108"/>
      <c r="F167" s="109"/>
      <c r="H167" s="72">
        <v>223095824</v>
      </c>
    </row>
    <row r="168" spans="1:8" s="25" customFormat="1" ht="17.25" customHeight="1" x14ac:dyDescent="0.2">
      <c r="A168" s="2"/>
      <c r="B168" s="4"/>
      <c r="C168" s="4"/>
      <c r="D168" s="108" t="s">
        <v>87</v>
      </c>
      <c r="E168" s="108"/>
      <c r="F168" s="109"/>
      <c r="H168" s="72">
        <v>899580057</v>
      </c>
    </row>
    <row r="169" spans="1:8" s="25" customFormat="1" ht="17.25" customHeight="1" x14ac:dyDescent="0.2">
      <c r="A169" s="2"/>
      <c r="B169" s="4"/>
      <c r="C169" s="4"/>
      <c r="D169" s="108" t="s">
        <v>88</v>
      </c>
      <c r="E169" s="108"/>
      <c r="F169" s="109"/>
      <c r="H169" s="72">
        <v>535074792</v>
      </c>
    </row>
    <row r="170" spans="1:8" s="25" customFormat="1" ht="17.25" customHeight="1" x14ac:dyDescent="0.2">
      <c r="A170" s="2"/>
      <c r="B170" s="4"/>
      <c r="C170" s="4"/>
      <c r="D170" s="108" t="s">
        <v>148</v>
      </c>
      <c r="E170" s="108"/>
      <c r="F170" s="109"/>
      <c r="H170" s="72">
        <v>959623414</v>
      </c>
    </row>
    <row r="171" spans="1:8" s="25" customFormat="1" ht="21" customHeight="1" x14ac:dyDescent="0.25">
      <c r="A171" s="2"/>
      <c r="B171" s="4"/>
      <c r="C171" s="106" t="s">
        <v>149</v>
      </c>
      <c r="D171" s="106"/>
      <c r="E171" s="106"/>
      <c r="F171" s="107"/>
      <c r="H171" s="79">
        <f>H172+H173+H174+H177+H178+H183+H184+H185</f>
        <v>44086171469</v>
      </c>
    </row>
    <row r="172" spans="1:8" s="25" customFormat="1" ht="17.25" customHeight="1" x14ac:dyDescent="0.2">
      <c r="A172" s="2"/>
      <c r="B172" s="4"/>
      <c r="C172" s="4"/>
      <c r="D172" s="108" t="s">
        <v>89</v>
      </c>
      <c r="E172" s="108"/>
      <c r="F172" s="109"/>
      <c r="H172" s="72">
        <v>24551912509</v>
      </c>
    </row>
    <row r="173" spans="1:8" s="25" customFormat="1" ht="17.25" customHeight="1" x14ac:dyDescent="0.2">
      <c r="A173" s="2"/>
      <c r="B173" s="4"/>
      <c r="C173" s="4"/>
      <c r="D173" s="108" t="s">
        <v>90</v>
      </c>
      <c r="E173" s="108"/>
      <c r="F173" s="109"/>
      <c r="H173" s="72">
        <v>4962566763</v>
      </c>
    </row>
    <row r="174" spans="1:8" s="25" customFormat="1" ht="17.25" customHeight="1" x14ac:dyDescent="0.2">
      <c r="A174" s="2"/>
      <c r="B174" s="4"/>
      <c r="C174" s="4"/>
      <c r="D174" s="108" t="s">
        <v>91</v>
      </c>
      <c r="E174" s="108"/>
      <c r="F174" s="109"/>
      <c r="H174" s="72">
        <f>H175+H176</f>
        <v>8115447865</v>
      </c>
    </row>
    <row r="175" spans="1:8" s="25" customFormat="1" ht="18.75" customHeight="1" x14ac:dyDescent="0.2">
      <c r="A175" s="2"/>
      <c r="B175" s="4"/>
      <c r="C175" s="4"/>
      <c r="D175" s="15"/>
      <c r="E175" s="15"/>
      <c r="F175" s="45" t="s">
        <v>92</v>
      </c>
      <c r="H175" s="67">
        <v>7131745570</v>
      </c>
    </row>
    <row r="176" spans="1:8" s="25" customFormat="1" ht="18.75" customHeight="1" x14ac:dyDescent="0.2">
      <c r="A176" s="2"/>
      <c r="B176" s="4"/>
      <c r="C176" s="4"/>
      <c r="D176" s="15"/>
      <c r="E176" s="15"/>
      <c r="F176" s="45" t="s">
        <v>166</v>
      </c>
      <c r="H176" s="67">
        <v>983702295</v>
      </c>
    </row>
    <row r="177" spans="1:8" s="46" customFormat="1" ht="39" customHeight="1" x14ac:dyDescent="0.2">
      <c r="A177" s="2"/>
      <c r="B177" s="4"/>
      <c r="C177" s="4"/>
      <c r="D177" s="108" t="s">
        <v>93</v>
      </c>
      <c r="E177" s="108"/>
      <c r="F177" s="109"/>
      <c r="H177" s="72">
        <v>2749536223</v>
      </c>
    </row>
    <row r="178" spans="1:8" s="46" customFormat="1" ht="15.75" customHeight="1" x14ac:dyDescent="0.2">
      <c r="A178" s="2"/>
      <c r="B178" s="4"/>
      <c r="C178" s="4"/>
      <c r="D178" s="108" t="s">
        <v>94</v>
      </c>
      <c r="E178" s="108"/>
      <c r="F178" s="109"/>
      <c r="H178" s="72">
        <f>H179+H180+H181+H182</f>
        <v>1353996650</v>
      </c>
    </row>
    <row r="179" spans="1:8" s="25" customFormat="1" ht="15.75" customHeight="1" x14ac:dyDescent="0.2">
      <c r="A179" s="2"/>
      <c r="B179" s="4"/>
      <c r="C179" s="4"/>
      <c r="D179" s="15"/>
      <c r="E179" s="15"/>
      <c r="F179" s="45" t="s">
        <v>95</v>
      </c>
      <c r="H179" s="67">
        <v>634075118</v>
      </c>
    </row>
    <row r="180" spans="1:8" s="25" customFormat="1" ht="15.75" customHeight="1" x14ac:dyDescent="0.2">
      <c r="A180" s="2"/>
      <c r="B180" s="4"/>
      <c r="C180" s="4"/>
      <c r="D180" s="15"/>
      <c r="E180" s="15"/>
      <c r="F180" s="45" t="s">
        <v>127</v>
      </c>
      <c r="H180" s="67">
        <v>396527804</v>
      </c>
    </row>
    <row r="181" spans="1:8" s="46" customFormat="1" ht="15.75" customHeight="1" x14ac:dyDescent="0.2">
      <c r="A181" s="2"/>
      <c r="B181" s="4"/>
      <c r="C181" s="4"/>
      <c r="D181" s="15"/>
      <c r="E181" s="15"/>
      <c r="F181" s="45" t="s">
        <v>96</v>
      </c>
      <c r="H181" s="67">
        <v>21174980</v>
      </c>
    </row>
    <row r="182" spans="1:8" s="46" customFormat="1" ht="15.75" customHeight="1" x14ac:dyDescent="0.2">
      <c r="A182" s="2"/>
      <c r="B182" s="4"/>
      <c r="C182" s="4"/>
      <c r="D182" s="15"/>
      <c r="E182" s="15"/>
      <c r="F182" s="45" t="s">
        <v>97</v>
      </c>
      <c r="H182" s="67">
        <v>302218748</v>
      </c>
    </row>
    <row r="183" spans="1:8" s="46" customFormat="1" ht="21" customHeight="1" x14ac:dyDescent="0.2">
      <c r="A183" s="2"/>
      <c r="B183" s="4"/>
      <c r="C183" s="4"/>
      <c r="D183" s="108" t="s">
        <v>98</v>
      </c>
      <c r="E183" s="108"/>
      <c r="F183" s="109"/>
      <c r="H183" s="72">
        <v>164211566</v>
      </c>
    </row>
    <row r="184" spans="1:8" s="46" customFormat="1" ht="26.25" customHeight="1" x14ac:dyDescent="0.2">
      <c r="A184" s="2"/>
      <c r="B184" s="4"/>
      <c r="C184" s="4"/>
      <c r="D184" s="108" t="s">
        <v>99</v>
      </c>
      <c r="E184" s="108"/>
      <c r="F184" s="109"/>
      <c r="H184" s="72">
        <v>217550905</v>
      </c>
    </row>
    <row r="185" spans="1:8" s="25" customFormat="1" ht="21.75" customHeight="1" x14ac:dyDescent="0.2">
      <c r="A185" s="2"/>
      <c r="B185" s="4"/>
      <c r="C185" s="4"/>
      <c r="D185" s="108" t="s">
        <v>100</v>
      </c>
      <c r="E185" s="108"/>
      <c r="F185" s="109"/>
      <c r="H185" s="72">
        <v>1970948988</v>
      </c>
    </row>
    <row r="186" spans="1:8" s="25" customFormat="1" ht="23.25" customHeight="1" x14ac:dyDescent="0.25">
      <c r="A186" s="2"/>
      <c r="B186" s="4"/>
      <c r="C186" s="106" t="s">
        <v>101</v>
      </c>
      <c r="D186" s="106"/>
      <c r="E186" s="106"/>
      <c r="F186" s="107"/>
      <c r="H186" s="79">
        <f>H187</f>
        <v>3209829637</v>
      </c>
    </row>
    <row r="187" spans="1:8" s="25" customFormat="1" ht="23.25" customHeight="1" x14ac:dyDescent="0.2">
      <c r="A187" s="2"/>
      <c r="B187" s="4"/>
      <c r="C187" s="4"/>
      <c r="D187" s="108" t="s">
        <v>101</v>
      </c>
      <c r="E187" s="108"/>
      <c r="F187" s="109"/>
      <c r="H187" s="72">
        <v>3209829637</v>
      </c>
    </row>
    <row r="188" spans="1:8" s="25" customFormat="1" ht="23.25" customHeight="1" x14ac:dyDescent="0.25">
      <c r="A188" s="2"/>
      <c r="B188" s="4"/>
      <c r="C188" s="106" t="s">
        <v>150</v>
      </c>
      <c r="D188" s="106"/>
      <c r="E188" s="106"/>
      <c r="F188" s="107"/>
      <c r="H188" s="79">
        <f>SUM(H189:H200)</f>
        <v>733998007</v>
      </c>
    </row>
    <row r="189" spans="1:8" s="25" customFormat="1" ht="23.25" customHeight="1" x14ac:dyDescent="0.2">
      <c r="A189" s="2"/>
      <c r="B189" s="4"/>
      <c r="C189" s="16"/>
      <c r="D189" s="108" t="s">
        <v>74</v>
      </c>
      <c r="E189" s="108"/>
      <c r="F189" s="109"/>
      <c r="H189" s="72">
        <v>78098941</v>
      </c>
    </row>
    <row r="190" spans="1:8" s="25" customFormat="1" ht="23.25" customHeight="1" x14ac:dyDescent="0.2">
      <c r="A190" s="2"/>
      <c r="B190" s="4"/>
      <c r="C190" s="16"/>
      <c r="D190" s="108" t="s">
        <v>75</v>
      </c>
      <c r="E190" s="108"/>
      <c r="F190" s="109"/>
      <c r="H190" s="72">
        <v>113837251</v>
      </c>
    </row>
    <row r="191" spans="1:8" s="25" customFormat="1" ht="23.25" customHeight="1" x14ac:dyDescent="0.2">
      <c r="A191" s="2"/>
      <c r="B191" s="4"/>
      <c r="C191" s="16"/>
      <c r="D191" s="108" t="s">
        <v>76</v>
      </c>
      <c r="E191" s="108"/>
      <c r="F191" s="109"/>
      <c r="H191" s="72">
        <v>16843087</v>
      </c>
    </row>
    <row r="192" spans="1:8" s="25" customFormat="1" ht="27.75" customHeight="1" x14ac:dyDescent="0.2">
      <c r="A192" s="2"/>
      <c r="B192" s="4"/>
      <c r="C192" s="16"/>
      <c r="D192" s="108" t="s">
        <v>186</v>
      </c>
      <c r="E192" s="108"/>
      <c r="F192" s="109"/>
      <c r="H192" s="72">
        <v>34332871</v>
      </c>
    </row>
    <row r="193" spans="1:8" s="25" customFormat="1" ht="27.75" customHeight="1" x14ac:dyDescent="0.2">
      <c r="A193" s="2"/>
      <c r="B193" s="4"/>
      <c r="C193" s="50"/>
      <c r="D193" s="108" t="s">
        <v>187</v>
      </c>
      <c r="E193" s="108"/>
      <c r="F193" s="109"/>
      <c r="H193" s="72">
        <v>11383033</v>
      </c>
    </row>
    <row r="194" spans="1:8" s="25" customFormat="1" ht="24" customHeight="1" x14ac:dyDescent="0.2">
      <c r="A194" s="2"/>
      <c r="B194" s="4"/>
      <c r="C194" s="16"/>
      <c r="D194" s="108" t="s">
        <v>128</v>
      </c>
      <c r="E194" s="108"/>
      <c r="F194" s="109"/>
      <c r="H194" s="72">
        <v>437673494</v>
      </c>
    </row>
    <row r="195" spans="1:8" s="25" customFormat="1" ht="18.75" customHeight="1" x14ac:dyDescent="0.2">
      <c r="A195" s="2"/>
      <c r="B195" s="4"/>
      <c r="C195" s="16"/>
      <c r="D195" s="108" t="s">
        <v>77</v>
      </c>
      <c r="E195" s="108"/>
      <c r="F195" s="109"/>
      <c r="H195" s="72">
        <v>1</v>
      </c>
    </row>
    <row r="196" spans="1:8" s="25" customFormat="1" ht="18.75" customHeight="1" x14ac:dyDescent="0.2">
      <c r="A196" s="2"/>
      <c r="B196" s="4"/>
      <c r="C196" s="16"/>
      <c r="D196" s="108" t="s">
        <v>78</v>
      </c>
      <c r="E196" s="108"/>
      <c r="F196" s="109"/>
      <c r="H196" s="72">
        <v>34838232</v>
      </c>
    </row>
    <row r="197" spans="1:8" s="25" customFormat="1" ht="29.25" customHeight="1" x14ac:dyDescent="0.2">
      <c r="A197" s="2"/>
      <c r="B197" s="4"/>
      <c r="C197" s="16"/>
      <c r="D197" s="108" t="s">
        <v>79</v>
      </c>
      <c r="E197" s="108"/>
      <c r="F197" s="109"/>
      <c r="H197" s="72">
        <v>6991097</v>
      </c>
    </row>
    <row r="198" spans="1:8" s="25" customFormat="1" ht="18.75" customHeight="1" x14ac:dyDescent="0.2">
      <c r="A198" s="2"/>
      <c r="B198" s="4"/>
      <c r="C198" s="16"/>
      <c r="D198" s="108" t="s">
        <v>111</v>
      </c>
      <c r="E198" s="108"/>
      <c r="F198" s="109"/>
      <c r="H198" s="92">
        <v>0</v>
      </c>
    </row>
    <row r="199" spans="1:8" s="25" customFormat="1" ht="18.75" customHeight="1" x14ac:dyDescent="0.2">
      <c r="A199" s="2"/>
      <c r="B199" s="4"/>
      <c r="C199" s="16"/>
      <c r="D199" s="108" t="s">
        <v>112</v>
      </c>
      <c r="E199" s="108"/>
      <c r="F199" s="109"/>
      <c r="H199" s="92">
        <v>0</v>
      </c>
    </row>
    <row r="200" spans="1:8" s="25" customFormat="1" ht="29.25" customHeight="1" x14ac:dyDescent="0.2">
      <c r="A200" s="2"/>
      <c r="B200" s="4"/>
      <c r="C200" s="16"/>
      <c r="D200" s="108" t="s">
        <v>113</v>
      </c>
      <c r="E200" s="108"/>
      <c r="F200" s="109"/>
      <c r="H200" s="92">
        <v>0</v>
      </c>
    </row>
    <row r="201" spans="1:8" s="25" customFormat="1" ht="23.25" customHeight="1" x14ac:dyDescent="0.2">
      <c r="A201" s="11"/>
      <c r="B201" s="8"/>
      <c r="C201" s="106" t="s">
        <v>151</v>
      </c>
      <c r="D201" s="106"/>
      <c r="E201" s="106"/>
      <c r="F201" s="107"/>
      <c r="H201" s="80">
        <f>H202+H203</f>
        <v>3456127</v>
      </c>
    </row>
    <row r="202" spans="1:8" s="25" customFormat="1" ht="25.5" customHeight="1" x14ac:dyDescent="0.2">
      <c r="A202" s="11"/>
      <c r="B202" s="8"/>
      <c r="C202" s="16"/>
      <c r="D202" s="108" t="s">
        <v>152</v>
      </c>
      <c r="E202" s="108"/>
      <c r="F202" s="109"/>
      <c r="H202" s="81">
        <v>3456127</v>
      </c>
    </row>
    <row r="203" spans="1:8" s="25" customFormat="1" ht="34.5" customHeight="1" x14ac:dyDescent="0.2">
      <c r="A203" s="11"/>
      <c r="B203" s="8"/>
      <c r="C203" s="16"/>
      <c r="D203" s="108" t="s">
        <v>153</v>
      </c>
      <c r="E203" s="108"/>
      <c r="F203" s="109"/>
      <c r="H203" s="92">
        <v>0</v>
      </c>
    </row>
    <row r="204" spans="1:8" s="25" customFormat="1" ht="37.5" customHeight="1" x14ac:dyDescent="0.25">
      <c r="A204" s="134" t="s">
        <v>162</v>
      </c>
      <c r="B204" s="129"/>
      <c r="C204" s="129"/>
      <c r="D204" s="129"/>
      <c r="E204" s="129"/>
      <c r="F204" s="130"/>
      <c r="H204" s="79">
        <f>SUM(H205:H207)</f>
        <v>2462641131</v>
      </c>
    </row>
    <row r="205" spans="1:8" s="25" customFormat="1" ht="17.25" customHeight="1" x14ac:dyDescent="0.2">
      <c r="A205" s="11"/>
      <c r="B205" s="8"/>
      <c r="C205" s="8"/>
      <c r="D205" s="108" t="s">
        <v>105</v>
      </c>
      <c r="E205" s="108"/>
      <c r="F205" s="109"/>
      <c r="H205" s="92">
        <v>0</v>
      </c>
    </row>
    <row r="206" spans="1:8" s="25" customFormat="1" ht="17.25" customHeight="1" x14ac:dyDescent="0.2">
      <c r="A206" s="2"/>
      <c r="B206" s="4"/>
      <c r="C206" s="4"/>
      <c r="D206" s="108" t="s">
        <v>102</v>
      </c>
      <c r="E206" s="108"/>
      <c r="F206" s="109"/>
      <c r="H206" s="72">
        <v>2462641131</v>
      </c>
    </row>
    <row r="207" spans="1:8" s="25" customFormat="1" ht="17.25" customHeight="1" x14ac:dyDescent="0.2">
      <c r="A207" s="2"/>
      <c r="B207" s="4"/>
      <c r="C207" s="4"/>
      <c r="D207" s="108" t="s">
        <v>103</v>
      </c>
      <c r="E207" s="108"/>
      <c r="F207" s="109"/>
      <c r="H207" s="92">
        <v>0</v>
      </c>
    </row>
    <row r="208" spans="1:8" s="25" customFormat="1" ht="17.25" customHeight="1" x14ac:dyDescent="0.2">
      <c r="A208" s="2"/>
      <c r="B208" s="4"/>
      <c r="C208" s="4"/>
      <c r="D208" s="15"/>
      <c r="E208" s="15"/>
      <c r="F208" s="32"/>
      <c r="H208" s="72"/>
    </row>
    <row r="209" spans="1:8" s="25" customFormat="1" ht="25.5" customHeight="1" x14ac:dyDescent="0.2">
      <c r="A209" s="133" t="s">
        <v>154</v>
      </c>
      <c r="B209" s="125"/>
      <c r="C209" s="125"/>
      <c r="D209" s="125"/>
      <c r="E209" s="125"/>
      <c r="F209" s="126"/>
      <c r="H209" s="82">
        <f>H210+H212</f>
        <v>1</v>
      </c>
    </row>
    <row r="210" spans="1:8" s="25" customFormat="1" ht="17.25" customHeight="1" x14ac:dyDescent="0.25">
      <c r="A210" s="47"/>
      <c r="B210" s="48" t="s">
        <v>155</v>
      </c>
      <c r="C210" s="48"/>
      <c r="D210" s="48"/>
      <c r="E210" s="48"/>
      <c r="F210" s="49"/>
      <c r="H210" s="83">
        <f>H211</f>
        <v>1</v>
      </c>
    </row>
    <row r="211" spans="1:8" s="25" customFormat="1" ht="28.5" customHeight="1" x14ac:dyDescent="0.2">
      <c r="A211" s="47"/>
      <c r="B211" s="48"/>
      <c r="C211" s="48"/>
      <c r="D211" s="108" t="s">
        <v>183</v>
      </c>
      <c r="E211" s="108"/>
      <c r="F211" s="109"/>
      <c r="H211" s="84">
        <v>1</v>
      </c>
    </row>
    <row r="212" spans="1:8" s="25" customFormat="1" ht="17.25" customHeight="1" x14ac:dyDescent="0.25">
      <c r="A212" s="47"/>
      <c r="B212" s="48" t="s">
        <v>156</v>
      </c>
      <c r="C212" s="48"/>
      <c r="D212" s="48"/>
      <c r="E212" s="48"/>
      <c r="F212" s="49"/>
      <c r="H212" s="95">
        <v>0</v>
      </c>
    </row>
    <row r="213" spans="1:8" s="25" customFormat="1" ht="11.25" customHeight="1" x14ac:dyDescent="0.2">
      <c r="A213" s="47"/>
      <c r="B213" s="48"/>
      <c r="C213" s="48"/>
      <c r="D213" s="48"/>
      <c r="E213" s="48"/>
      <c r="F213" s="49"/>
      <c r="H213" s="92"/>
    </row>
    <row r="214" spans="1:8" ht="15" x14ac:dyDescent="0.25">
      <c r="A214" s="47" t="s">
        <v>157</v>
      </c>
      <c r="B214" s="48"/>
      <c r="C214" s="48"/>
      <c r="D214" s="48"/>
      <c r="E214" s="48"/>
      <c r="F214" s="49"/>
      <c r="H214" s="95">
        <f>SUM(H215:H215)</f>
        <v>0</v>
      </c>
    </row>
    <row r="215" spans="1:8" x14ac:dyDescent="0.2">
      <c r="A215" s="85"/>
      <c r="B215" s="55" t="s">
        <v>179</v>
      </c>
      <c r="C215" s="55"/>
      <c r="D215" s="55"/>
      <c r="E215" s="55"/>
      <c r="F215" s="86"/>
      <c r="H215" s="92">
        <v>0</v>
      </c>
    </row>
    <row r="216" spans="1:8" s="25" customFormat="1" ht="2.25" customHeight="1" x14ac:dyDescent="0.2">
      <c r="A216" s="87"/>
      <c r="B216" s="88"/>
      <c r="C216" s="88"/>
      <c r="D216" s="88"/>
      <c r="E216" s="88"/>
      <c r="F216" s="89"/>
      <c r="H216" s="68"/>
    </row>
    <row r="217" spans="1:8" ht="18" customHeight="1" x14ac:dyDescent="0.2"/>
    <row r="219" spans="1:8" x14ac:dyDescent="0.2">
      <c r="H219" s="56"/>
    </row>
    <row r="222" spans="1:8" x14ac:dyDescent="0.2">
      <c r="H222" s="56"/>
    </row>
  </sheetData>
  <mergeCells count="161">
    <mergeCell ref="D207:F207"/>
    <mergeCell ref="A209:F209"/>
    <mergeCell ref="D211:F211"/>
    <mergeCell ref="C201:F201"/>
    <mergeCell ref="D202:F202"/>
    <mergeCell ref="D203:F203"/>
    <mergeCell ref="A204:F204"/>
    <mergeCell ref="D205:F205"/>
    <mergeCell ref="D206:F206"/>
    <mergeCell ref="D195:F195"/>
    <mergeCell ref="D196:F196"/>
    <mergeCell ref="D197:F197"/>
    <mergeCell ref="D198:F198"/>
    <mergeCell ref="D199:F199"/>
    <mergeCell ref="D200:F200"/>
    <mergeCell ref="C188:F188"/>
    <mergeCell ref="D189:F189"/>
    <mergeCell ref="D190:F190"/>
    <mergeCell ref="D191:F191"/>
    <mergeCell ref="D192:F192"/>
    <mergeCell ref="D194:F194"/>
    <mergeCell ref="D193:F193"/>
    <mergeCell ref="D178:F178"/>
    <mergeCell ref="D183:F183"/>
    <mergeCell ref="D184:F184"/>
    <mergeCell ref="D185:F185"/>
    <mergeCell ref="C186:F186"/>
    <mergeCell ref="D187:F187"/>
    <mergeCell ref="D170:F170"/>
    <mergeCell ref="C171:F171"/>
    <mergeCell ref="D172:F172"/>
    <mergeCell ref="D173:F173"/>
    <mergeCell ref="D174:F174"/>
    <mergeCell ref="D177:F177"/>
    <mergeCell ref="C164:F164"/>
    <mergeCell ref="D165:F165"/>
    <mergeCell ref="D166:F166"/>
    <mergeCell ref="D167:F167"/>
    <mergeCell ref="D168:F168"/>
    <mergeCell ref="D169:F169"/>
    <mergeCell ref="C153:F153"/>
    <mergeCell ref="C154:F154"/>
    <mergeCell ref="B156:F156"/>
    <mergeCell ref="C157:F157"/>
    <mergeCell ref="A160:F160"/>
    <mergeCell ref="A162:F162"/>
    <mergeCell ref="C147:F147"/>
    <mergeCell ref="D148:F148"/>
    <mergeCell ref="D149:F149"/>
    <mergeCell ref="D150:F150"/>
    <mergeCell ref="D151:F151"/>
    <mergeCell ref="C152:F152"/>
    <mergeCell ref="B140:F140"/>
    <mergeCell ref="C141:F141"/>
    <mergeCell ref="D142:F142"/>
    <mergeCell ref="D143:F143"/>
    <mergeCell ref="C144:F144"/>
    <mergeCell ref="B146:F146"/>
    <mergeCell ref="D119:F119"/>
    <mergeCell ref="E123:F123"/>
    <mergeCell ref="D124:F124"/>
    <mergeCell ref="C135:F135"/>
    <mergeCell ref="C136:F136"/>
    <mergeCell ref="C137:F137"/>
    <mergeCell ref="E113:F113"/>
    <mergeCell ref="D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C111:F111"/>
    <mergeCell ref="D112:F112"/>
    <mergeCell ref="D101:F101"/>
    <mergeCell ref="E102:F102"/>
    <mergeCell ref="D103:F103"/>
    <mergeCell ref="E104:F104"/>
    <mergeCell ref="D105:F105"/>
    <mergeCell ref="E106:F106"/>
    <mergeCell ref="D95:F95"/>
    <mergeCell ref="E96:F96"/>
    <mergeCell ref="E97:F97"/>
    <mergeCell ref="D98:F98"/>
    <mergeCell ref="E99:F99"/>
    <mergeCell ref="E100:F100"/>
    <mergeCell ref="D88:F88"/>
    <mergeCell ref="E89:F89"/>
    <mergeCell ref="E90:F90"/>
    <mergeCell ref="D91:F91"/>
    <mergeCell ref="E92:F92"/>
    <mergeCell ref="E94:F94"/>
    <mergeCell ref="D78:F78"/>
    <mergeCell ref="E83:F83"/>
    <mergeCell ref="D84:F84"/>
    <mergeCell ref="E85:F85"/>
    <mergeCell ref="D86:F86"/>
    <mergeCell ref="E87:F87"/>
    <mergeCell ref="E70:F70"/>
    <mergeCell ref="E71:F71"/>
    <mergeCell ref="E72:F72"/>
    <mergeCell ref="D75:F75"/>
    <mergeCell ref="E76:F76"/>
    <mergeCell ref="E77:F77"/>
    <mergeCell ref="E64:F64"/>
    <mergeCell ref="E65:F65"/>
    <mergeCell ref="D66:F66"/>
    <mergeCell ref="E67:F67"/>
    <mergeCell ref="E68:F68"/>
    <mergeCell ref="D69:F69"/>
    <mergeCell ref="E56:F56"/>
    <mergeCell ref="D59:F59"/>
    <mergeCell ref="E60:F60"/>
    <mergeCell ref="E61:F61"/>
    <mergeCell ref="D62:F62"/>
    <mergeCell ref="E63:F63"/>
    <mergeCell ref="E50:F50"/>
    <mergeCell ref="D51:F51"/>
    <mergeCell ref="E52:F52"/>
    <mergeCell ref="E53:F53"/>
    <mergeCell ref="C54:F54"/>
    <mergeCell ref="D55:F55"/>
    <mergeCell ref="E44:F44"/>
    <mergeCell ref="E45:F45"/>
    <mergeCell ref="E46:F46"/>
    <mergeCell ref="D47:F47"/>
    <mergeCell ref="E48:F48"/>
    <mergeCell ref="E49:F49"/>
    <mergeCell ref="B36:F36"/>
    <mergeCell ref="D37:F37"/>
    <mergeCell ref="B40:F40"/>
    <mergeCell ref="C41:F41"/>
    <mergeCell ref="D42:F42"/>
    <mergeCell ref="E43:F43"/>
    <mergeCell ref="C27:F27"/>
    <mergeCell ref="C28:F28"/>
    <mergeCell ref="D29:F29"/>
    <mergeCell ref="C30:F30"/>
    <mergeCell ref="B33:F33"/>
    <mergeCell ref="D34:F34"/>
    <mergeCell ref="D24:F24"/>
    <mergeCell ref="C25:F25"/>
    <mergeCell ref="D26:F26"/>
    <mergeCell ref="D15:F15"/>
    <mergeCell ref="D16:F16"/>
    <mergeCell ref="D17:F17"/>
    <mergeCell ref="C18:F18"/>
    <mergeCell ref="D19:F19"/>
    <mergeCell ref="C20:F20"/>
    <mergeCell ref="A2:H2"/>
    <mergeCell ref="A7:F7"/>
    <mergeCell ref="A11:F11"/>
    <mergeCell ref="B12:F12"/>
    <mergeCell ref="C13:F13"/>
    <mergeCell ref="D14:F14"/>
    <mergeCell ref="D21:F21"/>
    <mergeCell ref="D22:F22"/>
    <mergeCell ref="C23:F23"/>
    <mergeCell ref="A9:F9"/>
  </mergeCells>
  <printOptions horizontalCentered="1"/>
  <pageMargins left="0.70866141732283472" right="0.70866141732283472" top="0.55118110236220474" bottom="0.39370078740157483" header="0.31496062992125984" footer="0.31496062992125984"/>
  <pageSetup scale="60" orientation="portrait" r:id="rId1"/>
  <ignoredErrors>
    <ignoredError sqref="H141 H147 H124 H7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armonizado</vt:lpstr>
      <vt:lpstr>'Formato armonizado'!Área_de_impresión</vt:lpstr>
      <vt:lpstr>'Formato armonizado'!Títulos_a_imprimir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REYES MATIAS</dc:creator>
  <cp:lastModifiedBy>lorena_rojasrivera@hotmail.com</cp:lastModifiedBy>
  <cp:lastPrinted>2021-01-18T18:43:17Z</cp:lastPrinted>
  <dcterms:created xsi:type="dcterms:W3CDTF">2018-08-14T16:48:48Z</dcterms:created>
  <dcterms:modified xsi:type="dcterms:W3CDTF">2021-01-18T18:44:08Z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-715262328</vt:i4>
  </property>
  <property fmtid="{D5CDD505-2E9C-101B-9397-08002B2CF9AE}" pid="3" name="_NewReviewCycle">
    <vt:lpwstr/>
  </property>
  <property fmtid="{D5CDD505-2E9C-101B-9397-08002B2CF9AE}" pid="4" name="_EmailSubject">
    <vt:lpwstr>Información complementaria de la Ley de Ingresos 2021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</Properties>
</file>